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DECED3DB-3FF1-4C74-A374-32042B0EA05C}" xr6:coauthVersionLast="47" xr6:coauthVersionMax="47" xr10:uidLastSave="{00000000-0000-0000-0000-000000000000}"/>
  <workbookProtection workbookAlgorithmName="SHA-512" workbookHashValue="/VB8BqTRC2ekDw8jkBo+83yTfcqFDEKzh8I6kOCFmNJhJ1ywiFQtHmXgnRQEWfoXuF11iDh9BgeEon7Ex25fgg==" workbookSaltValue="JOiLutEwVsBm10myQ+eZRw==" workbookSpinCount="100000" lockStructure="1"/>
  <bookViews>
    <workbookView xWindow="-110" yWindow="-110" windowWidth="19420" windowHeight="11500" xr2:uid="{00000000-000D-0000-FFFF-FFFF00000000}"/>
  </bookViews>
  <sheets>
    <sheet name="BUF" sheetId="1" r:id="rId1"/>
    <sheet name="DC10" sheetId="2" r:id="rId2"/>
    <sheet name="DC12" sheetId="3" r:id="rId3"/>
    <sheet name="DC13" sheetId="4" r:id="rId4"/>
    <sheet name="DC14" sheetId="5" r:id="rId5"/>
    <sheet name="DC15" sheetId="6" r:id="rId6"/>
    <sheet name="DC44" sheetId="7" r:id="rId7"/>
    <sheet name="EC101" sheetId="8" r:id="rId8"/>
    <sheet name="EC102" sheetId="9" r:id="rId9"/>
    <sheet name="EC104" sheetId="10" r:id="rId10"/>
    <sheet name="EC105" sheetId="11" r:id="rId11"/>
    <sheet name="EC106" sheetId="12" r:id="rId12"/>
    <sheet name="EC108" sheetId="13" r:id="rId13"/>
    <sheet name="EC109" sheetId="14" r:id="rId14"/>
    <sheet name="EC121" sheetId="15" r:id="rId15"/>
    <sheet name="EC122" sheetId="16" r:id="rId16"/>
    <sheet name="EC123" sheetId="17" r:id="rId17"/>
    <sheet name="EC124" sheetId="18" r:id="rId18"/>
    <sheet name="EC126" sheetId="19" r:id="rId19"/>
    <sheet name="EC129" sheetId="20" r:id="rId20"/>
    <sheet name="EC131" sheetId="21" r:id="rId21"/>
    <sheet name="EC135" sheetId="22" r:id="rId22"/>
    <sheet name="EC136" sheetId="23" r:id="rId23"/>
    <sheet name="EC137" sheetId="24" r:id="rId24"/>
    <sheet name="EC138" sheetId="25" r:id="rId25"/>
    <sheet name="EC139" sheetId="26" r:id="rId26"/>
    <sheet name="EC141" sheetId="27" r:id="rId27"/>
    <sheet name="EC142" sheetId="28" r:id="rId28"/>
    <sheet name="EC145" sheetId="29" r:id="rId29"/>
    <sheet name="EC153" sheetId="30" r:id="rId30"/>
    <sheet name="EC154" sheetId="31" r:id="rId31"/>
    <sheet name="EC155" sheetId="32" r:id="rId32"/>
    <sheet name="EC156" sheetId="33" r:id="rId33"/>
    <sheet name="EC157" sheetId="34" r:id="rId34"/>
    <sheet name="EC441" sheetId="35" r:id="rId35"/>
    <sheet name="EC442" sheetId="36" r:id="rId36"/>
    <sheet name="EC443" sheetId="37" r:id="rId37"/>
    <sheet name="EC444" sheetId="38" r:id="rId38"/>
    <sheet name="NMA" sheetId="39" r:id="rId39"/>
  </sheets>
  <definedNames>
    <definedName name="_xlnm.Print_Area" localSheetId="0">BUF!$A$1:$X$78</definedName>
    <definedName name="_xlnm.Print_Area" localSheetId="1">'DC10'!$A$1:$X$78</definedName>
    <definedName name="_xlnm.Print_Area" localSheetId="2">'DC12'!$A$1:$X$78</definedName>
    <definedName name="_xlnm.Print_Area" localSheetId="3">'DC13'!$A$1:$X$78</definedName>
    <definedName name="_xlnm.Print_Area" localSheetId="4">'DC14'!$A$1:$X$78</definedName>
    <definedName name="_xlnm.Print_Area" localSheetId="5">'DC15'!$A$1:$X$78</definedName>
    <definedName name="_xlnm.Print_Area" localSheetId="6">'DC44'!$A$1:$X$78</definedName>
    <definedName name="_xlnm.Print_Area" localSheetId="7">'EC101'!$A$1:$X$78</definedName>
    <definedName name="_xlnm.Print_Area" localSheetId="8">'EC102'!$A$1:$X$78</definedName>
    <definedName name="_xlnm.Print_Area" localSheetId="9">'EC104'!$A$1:$X$78</definedName>
    <definedName name="_xlnm.Print_Area" localSheetId="10">'EC105'!$A$1:$X$78</definedName>
    <definedName name="_xlnm.Print_Area" localSheetId="11">'EC106'!$A$1:$X$78</definedName>
    <definedName name="_xlnm.Print_Area" localSheetId="12">'EC108'!$A$1:$X$78</definedName>
    <definedName name="_xlnm.Print_Area" localSheetId="13">'EC109'!$A$1:$X$78</definedName>
    <definedName name="_xlnm.Print_Area" localSheetId="14">'EC121'!$A$1:$X$78</definedName>
    <definedName name="_xlnm.Print_Area" localSheetId="15">'EC122'!$A$1:$X$78</definedName>
    <definedName name="_xlnm.Print_Area" localSheetId="16">'EC123'!$A$1:$X$78</definedName>
    <definedName name="_xlnm.Print_Area" localSheetId="17">'EC124'!$A$1:$X$78</definedName>
    <definedName name="_xlnm.Print_Area" localSheetId="18">'EC126'!$A$1:$X$78</definedName>
    <definedName name="_xlnm.Print_Area" localSheetId="19">'EC129'!$A$1:$X$78</definedName>
    <definedName name="_xlnm.Print_Area" localSheetId="20">'EC131'!$A$1:$X$78</definedName>
    <definedName name="_xlnm.Print_Area" localSheetId="21">'EC135'!$A$1:$X$78</definedName>
    <definedName name="_xlnm.Print_Area" localSheetId="22">'EC136'!$A$1:$X$78</definedName>
    <definedName name="_xlnm.Print_Area" localSheetId="23">'EC137'!$A$1:$X$78</definedName>
    <definedName name="_xlnm.Print_Area" localSheetId="24">'EC138'!$A$1:$X$78</definedName>
    <definedName name="_xlnm.Print_Area" localSheetId="25">'EC139'!$A$1:$X$78</definedName>
    <definedName name="_xlnm.Print_Area" localSheetId="26">'EC141'!$A$1:$X$78</definedName>
    <definedName name="_xlnm.Print_Area" localSheetId="27">'EC142'!$A$1:$X$78</definedName>
    <definedName name="_xlnm.Print_Area" localSheetId="28">'EC145'!$A$1:$X$78</definedName>
    <definedName name="_xlnm.Print_Area" localSheetId="29">'EC153'!$A$1:$X$78</definedName>
    <definedName name="_xlnm.Print_Area" localSheetId="30">'EC154'!$A$1:$X$78</definedName>
    <definedName name="_xlnm.Print_Area" localSheetId="31">'EC155'!$A$1:$X$78</definedName>
    <definedName name="_xlnm.Print_Area" localSheetId="32">'EC156'!$A$1:$X$78</definedName>
    <definedName name="_xlnm.Print_Area" localSheetId="33">'EC157'!$A$1:$X$78</definedName>
    <definedName name="_xlnm.Print_Area" localSheetId="34">'EC441'!$A$1:$X$78</definedName>
    <definedName name="_xlnm.Print_Area" localSheetId="35">'EC442'!$A$1:$X$78</definedName>
    <definedName name="_xlnm.Print_Area" localSheetId="36">'EC443'!$A$1:$X$78</definedName>
    <definedName name="_xlnm.Print_Area" localSheetId="37">'EC444'!$A$1:$X$78</definedName>
    <definedName name="_xlnm.Print_Area" localSheetId="38">NMA!$A$1:$X$78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23"/>
  <c r="V62" i="23"/>
  <c r="W62" i="24"/>
  <c r="V62" i="24"/>
  <c r="W62" i="25"/>
  <c r="V62" i="25"/>
  <c r="W62" i="26"/>
  <c r="V62" i="26"/>
  <c r="W62" i="27"/>
  <c r="V62" i="27"/>
  <c r="W62" i="28"/>
  <c r="V62" i="28"/>
  <c r="W62" i="29"/>
  <c r="V62" i="29"/>
  <c r="W62" i="30"/>
  <c r="V62" i="30"/>
  <c r="W62" i="31"/>
  <c r="V62" i="31"/>
  <c r="W62" i="32"/>
  <c r="V62" i="32"/>
  <c r="W62" i="33"/>
  <c r="V62" i="33"/>
  <c r="W62" i="34"/>
  <c r="V62" i="34"/>
  <c r="W62" i="35"/>
  <c r="V62" i="35"/>
  <c r="W62" i="36"/>
  <c r="V62" i="36"/>
  <c r="W62" i="37"/>
  <c r="V62" i="37"/>
  <c r="W62" i="38"/>
  <c r="V62" i="38"/>
  <c r="W62" i="39"/>
  <c r="V62" i="39"/>
  <c r="W62" i="1"/>
  <c r="V62" i="1"/>
  <c r="O62" i="2"/>
  <c r="N62" i="2"/>
  <c r="M62" i="2"/>
  <c r="L62" i="2"/>
  <c r="K62" i="2"/>
  <c r="S62" i="2" s="1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S62" i="4" s="1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I62" i="6"/>
  <c r="H62" i="6"/>
  <c r="G62" i="6"/>
  <c r="F62" i="6"/>
  <c r="D62" i="6"/>
  <c r="C62" i="6"/>
  <c r="B62" i="6"/>
  <c r="O62" i="7"/>
  <c r="N62" i="7"/>
  <c r="M62" i="7"/>
  <c r="L62" i="7"/>
  <c r="K62" i="7"/>
  <c r="S62" i="7" s="1"/>
  <c r="J62" i="7"/>
  <c r="R62" i="7" s="1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I62" i="10"/>
  <c r="H62" i="10"/>
  <c r="G62" i="10"/>
  <c r="F62" i="10"/>
  <c r="D62" i="10"/>
  <c r="C62" i="10"/>
  <c r="B62" i="10"/>
  <c r="O62" i="11"/>
  <c r="N62" i="11"/>
  <c r="M62" i="11"/>
  <c r="L62" i="11"/>
  <c r="K62" i="11"/>
  <c r="S62" i="11" s="1"/>
  <c r="J62" i="11"/>
  <c r="I62" i="11"/>
  <c r="H62" i="11"/>
  <c r="G62" i="11"/>
  <c r="F62" i="11"/>
  <c r="D62" i="11"/>
  <c r="C62" i="11"/>
  <c r="B62" i="11"/>
  <c r="O62" i="12"/>
  <c r="N62" i="12"/>
  <c r="M62" i="12"/>
  <c r="L62" i="12"/>
  <c r="K62" i="12"/>
  <c r="S62" i="12" s="1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S62" i="14" s="1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I62" i="15"/>
  <c r="H62" i="15"/>
  <c r="G62" i="15"/>
  <c r="F62" i="15"/>
  <c r="D62" i="15"/>
  <c r="C62" i="15"/>
  <c r="B62" i="15"/>
  <c r="O62" i="16"/>
  <c r="N62" i="16"/>
  <c r="M62" i="16"/>
  <c r="L62" i="16"/>
  <c r="K62" i="16"/>
  <c r="J62" i="16"/>
  <c r="I62" i="16"/>
  <c r="H62" i="16"/>
  <c r="G62" i="16"/>
  <c r="F62" i="16"/>
  <c r="D62" i="16"/>
  <c r="C62" i="16"/>
  <c r="B62" i="16"/>
  <c r="O62" i="17"/>
  <c r="N62" i="17"/>
  <c r="M62" i="17"/>
  <c r="L62" i="17"/>
  <c r="K62" i="17"/>
  <c r="S62" i="17" s="1"/>
  <c r="J62" i="17"/>
  <c r="I62" i="17"/>
  <c r="H62" i="17"/>
  <c r="G62" i="17"/>
  <c r="F62" i="17"/>
  <c r="D62" i="17"/>
  <c r="C62" i="17"/>
  <c r="B62" i="17"/>
  <c r="O62" i="18"/>
  <c r="N62" i="18"/>
  <c r="M62" i="18"/>
  <c r="L62" i="18"/>
  <c r="K62" i="18"/>
  <c r="S62" i="18" s="1"/>
  <c r="J62" i="18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R62" i="19" s="1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S62" i="21" s="1"/>
  <c r="J62" i="21"/>
  <c r="I62" i="21"/>
  <c r="H62" i="21"/>
  <c r="G62" i="21"/>
  <c r="F62" i="21"/>
  <c r="D62" i="21"/>
  <c r="C62" i="21"/>
  <c r="B62" i="21"/>
  <c r="O62" i="22"/>
  <c r="N62" i="22"/>
  <c r="M62" i="22"/>
  <c r="L62" i="22"/>
  <c r="K62" i="22"/>
  <c r="J62" i="22"/>
  <c r="I62" i="22"/>
  <c r="H62" i="22"/>
  <c r="G62" i="22"/>
  <c r="F62" i="22"/>
  <c r="D62" i="22"/>
  <c r="C62" i="22"/>
  <c r="B62" i="22"/>
  <c r="O62" i="23"/>
  <c r="N62" i="23"/>
  <c r="M62" i="23"/>
  <c r="L62" i="23"/>
  <c r="K62" i="23"/>
  <c r="J62" i="23"/>
  <c r="R62" i="23" s="1"/>
  <c r="I62" i="23"/>
  <c r="H62" i="23"/>
  <c r="G62" i="23"/>
  <c r="F62" i="23"/>
  <c r="D62" i="23"/>
  <c r="C62" i="23"/>
  <c r="B62" i="23"/>
  <c r="O62" i="24"/>
  <c r="N62" i="24"/>
  <c r="M62" i="24"/>
  <c r="L62" i="24"/>
  <c r="K62" i="24"/>
  <c r="S62" i="24" s="1"/>
  <c r="J62" i="24"/>
  <c r="R62" i="24" s="1"/>
  <c r="I62" i="24"/>
  <c r="H62" i="24"/>
  <c r="G62" i="24"/>
  <c r="F62" i="24"/>
  <c r="D62" i="24"/>
  <c r="C62" i="24"/>
  <c r="B62" i="24"/>
  <c r="O62" i="25"/>
  <c r="N62" i="25"/>
  <c r="M62" i="25"/>
  <c r="L62" i="25"/>
  <c r="K62" i="25"/>
  <c r="S62" i="25" s="1"/>
  <c r="J62" i="25"/>
  <c r="I62" i="25"/>
  <c r="H62" i="25"/>
  <c r="G62" i="25"/>
  <c r="F62" i="25"/>
  <c r="D62" i="25"/>
  <c r="C62" i="25"/>
  <c r="B62" i="25"/>
  <c r="O62" i="26"/>
  <c r="N62" i="26"/>
  <c r="M62" i="26"/>
  <c r="L62" i="26"/>
  <c r="K62" i="26"/>
  <c r="S62" i="26" s="1"/>
  <c r="J62" i="26"/>
  <c r="R62" i="26" s="1"/>
  <c r="I62" i="26"/>
  <c r="H62" i="26"/>
  <c r="G62" i="26"/>
  <c r="F62" i="26"/>
  <c r="D62" i="26"/>
  <c r="C62" i="26"/>
  <c r="B62" i="26"/>
  <c r="O62" i="27"/>
  <c r="N62" i="27"/>
  <c r="M62" i="27"/>
  <c r="L62" i="27"/>
  <c r="K62" i="27"/>
  <c r="S62" i="27" s="1"/>
  <c r="J62" i="27"/>
  <c r="I62" i="27"/>
  <c r="H62" i="27"/>
  <c r="G62" i="27"/>
  <c r="F62" i="27"/>
  <c r="D62" i="27"/>
  <c r="C62" i="27"/>
  <c r="B62" i="27"/>
  <c r="O62" i="28"/>
  <c r="N62" i="28"/>
  <c r="M62" i="28"/>
  <c r="L62" i="28"/>
  <c r="K62" i="28"/>
  <c r="J62" i="28"/>
  <c r="R62" i="28" s="1"/>
  <c r="I62" i="28"/>
  <c r="H62" i="28"/>
  <c r="G62" i="28"/>
  <c r="F62" i="28"/>
  <c r="D62" i="28"/>
  <c r="C62" i="28"/>
  <c r="B62" i="28"/>
  <c r="O62" i="29"/>
  <c r="N62" i="29"/>
  <c r="M62" i="29"/>
  <c r="L62" i="29"/>
  <c r="K62" i="29"/>
  <c r="S62" i="29" s="1"/>
  <c r="J62" i="29"/>
  <c r="R62" i="29" s="1"/>
  <c r="I62" i="29"/>
  <c r="H62" i="29"/>
  <c r="G62" i="29"/>
  <c r="F62" i="29"/>
  <c r="D62" i="29"/>
  <c r="C62" i="29"/>
  <c r="B62" i="29"/>
  <c r="O62" i="30"/>
  <c r="N62" i="30"/>
  <c r="M62" i="30"/>
  <c r="L62" i="30"/>
  <c r="K62" i="30"/>
  <c r="S62" i="30" s="1"/>
  <c r="J62" i="30"/>
  <c r="I62" i="30"/>
  <c r="H62" i="30"/>
  <c r="G62" i="30"/>
  <c r="F62" i="30"/>
  <c r="D62" i="30"/>
  <c r="C62" i="30"/>
  <c r="B62" i="30"/>
  <c r="O62" i="31"/>
  <c r="N62" i="31"/>
  <c r="M62" i="31"/>
  <c r="L62" i="31"/>
  <c r="K62" i="31"/>
  <c r="J62" i="31"/>
  <c r="R62" i="31" s="1"/>
  <c r="I62" i="31"/>
  <c r="H62" i="31"/>
  <c r="G62" i="31"/>
  <c r="F62" i="31"/>
  <c r="D62" i="31"/>
  <c r="C62" i="31"/>
  <c r="B62" i="31"/>
  <c r="O62" i="32"/>
  <c r="N62" i="32"/>
  <c r="M62" i="32"/>
  <c r="L62" i="32"/>
  <c r="K62" i="32"/>
  <c r="J62" i="32"/>
  <c r="I62" i="32"/>
  <c r="H62" i="32"/>
  <c r="G62" i="32"/>
  <c r="F62" i="32"/>
  <c r="D62" i="32"/>
  <c r="C62" i="32"/>
  <c r="B62" i="32"/>
  <c r="O62" i="33"/>
  <c r="N62" i="33"/>
  <c r="M62" i="33"/>
  <c r="L62" i="33"/>
  <c r="K62" i="33"/>
  <c r="J62" i="33"/>
  <c r="R62" i="33" s="1"/>
  <c r="I62" i="33"/>
  <c r="H62" i="33"/>
  <c r="G62" i="33"/>
  <c r="F62" i="33"/>
  <c r="D62" i="33"/>
  <c r="C62" i="33"/>
  <c r="B62" i="33"/>
  <c r="O62" i="34"/>
  <c r="N62" i="34"/>
  <c r="M62" i="34"/>
  <c r="L62" i="34"/>
  <c r="K62" i="34"/>
  <c r="S62" i="34" s="1"/>
  <c r="J62" i="34"/>
  <c r="R62" i="34" s="1"/>
  <c r="I62" i="34"/>
  <c r="H62" i="34"/>
  <c r="G62" i="34"/>
  <c r="F62" i="34"/>
  <c r="D62" i="34"/>
  <c r="C62" i="34"/>
  <c r="B62" i="34"/>
  <c r="O62" i="35"/>
  <c r="N62" i="35"/>
  <c r="M62" i="35"/>
  <c r="L62" i="35"/>
  <c r="K62" i="35"/>
  <c r="S62" i="35" s="1"/>
  <c r="J62" i="35"/>
  <c r="I62" i="35"/>
  <c r="H62" i="35"/>
  <c r="G62" i="35"/>
  <c r="F62" i="35"/>
  <c r="D62" i="35"/>
  <c r="C62" i="35"/>
  <c r="B62" i="35"/>
  <c r="O62" i="36"/>
  <c r="N62" i="36"/>
  <c r="M62" i="36"/>
  <c r="L62" i="36"/>
  <c r="K62" i="36"/>
  <c r="S62" i="36" s="1"/>
  <c r="J62" i="36"/>
  <c r="I62" i="36"/>
  <c r="H62" i="36"/>
  <c r="G62" i="36"/>
  <c r="F62" i="36"/>
  <c r="D62" i="36"/>
  <c r="C62" i="36"/>
  <c r="B62" i="36"/>
  <c r="O62" i="37"/>
  <c r="N62" i="37"/>
  <c r="M62" i="37"/>
  <c r="L62" i="37"/>
  <c r="K62" i="37"/>
  <c r="S62" i="37" s="1"/>
  <c r="J62" i="37"/>
  <c r="I62" i="37"/>
  <c r="H62" i="37"/>
  <c r="G62" i="37"/>
  <c r="F62" i="37"/>
  <c r="D62" i="37"/>
  <c r="C62" i="37"/>
  <c r="B62" i="37"/>
  <c r="O62" i="38"/>
  <c r="N62" i="38"/>
  <c r="M62" i="38"/>
  <c r="L62" i="38"/>
  <c r="K62" i="38"/>
  <c r="J62" i="38"/>
  <c r="R62" i="38" s="1"/>
  <c r="I62" i="38"/>
  <c r="H62" i="38"/>
  <c r="G62" i="38"/>
  <c r="F62" i="38"/>
  <c r="D62" i="38"/>
  <c r="C62" i="38"/>
  <c r="B62" i="38"/>
  <c r="O62" i="39"/>
  <c r="N62" i="39"/>
  <c r="M62" i="39"/>
  <c r="L62" i="39"/>
  <c r="K62" i="39"/>
  <c r="J62" i="39"/>
  <c r="R62" i="39" s="1"/>
  <c r="I62" i="39"/>
  <c r="H62" i="39"/>
  <c r="G62" i="39"/>
  <c r="F62" i="39"/>
  <c r="D62" i="39"/>
  <c r="C62" i="39"/>
  <c r="B62" i="39"/>
  <c r="O62" i="1"/>
  <c r="N62" i="1"/>
  <c r="M62" i="1"/>
  <c r="L62" i="1"/>
  <c r="K62" i="1"/>
  <c r="S62" i="1" s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V43" i="20" s="1"/>
  <c r="W56" i="21"/>
  <c r="V56" i="21"/>
  <c r="W56" i="22"/>
  <c r="V56" i="22"/>
  <c r="W56" i="23"/>
  <c r="V56" i="23"/>
  <c r="W56" i="24"/>
  <c r="V56" i="24"/>
  <c r="V43" i="24" s="1"/>
  <c r="W56" i="25"/>
  <c r="V56" i="25"/>
  <c r="W56" i="26"/>
  <c r="V56" i="26"/>
  <c r="W56" i="27"/>
  <c r="V56" i="27"/>
  <c r="W56" i="28"/>
  <c r="V56" i="28"/>
  <c r="W56" i="29"/>
  <c r="V56" i="29"/>
  <c r="W56" i="30"/>
  <c r="V56" i="30"/>
  <c r="W56" i="31"/>
  <c r="V56" i="31"/>
  <c r="W56" i="32"/>
  <c r="V56" i="32"/>
  <c r="W56" i="33"/>
  <c r="V56" i="33"/>
  <c r="W56" i="34"/>
  <c r="V56" i="34"/>
  <c r="W56" i="35"/>
  <c r="V56" i="35"/>
  <c r="W56" i="36"/>
  <c r="V56" i="36"/>
  <c r="W56" i="37"/>
  <c r="V56" i="37"/>
  <c r="W56" i="38"/>
  <c r="V56" i="38"/>
  <c r="V43" i="38" s="1"/>
  <c r="W56" i="39"/>
  <c r="V56" i="39"/>
  <c r="W56" i="1"/>
  <c r="V56" i="1"/>
  <c r="O56" i="2"/>
  <c r="O43" i="2" s="1"/>
  <c r="N56" i="2"/>
  <c r="N43" i="2" s="1"/>
  <c r="M56" i="2"/>
  <c r="L56" i="2"/>
  <c r="K56" i="2"/>
  <c r="J56" i="2"/>
  <c r="R56" i="2" s="1"/>
  <c r="I56" i="2"/>
  <c r="H56" i="2"/>
  <c r="G56" i="2"/>
  <c r="F56" i="2"/>
  <c r="D56" i="2"/>
  <c r="C56" i="2"/>
  <c r="B56" i="2"/>
  <c r="O56" i="3"/>
  <c r="N56" i="3"/>
  <c r="N43" i="3" s="1"/>
  <c r="M56" i="3"/>
  <c r="L56" i="3"/>
  <c r="K56" i="3"/>
  <c r="S56" i="3" s="1"/>
  <c r="J56" i="3"/>
  <c r="R56" i="3" s="1"/>
  <c r="I56" i="3"/>
  <c r="H56" i="3"/>
  <c r="G56" i="3"/>
  <c r="F56" i="3"/>
  <c r="D56" i="3"/>
  <c r="C56" i="3"/>
  <c r="B56" i="3"/>
  <c r="O56" i="4"/>
  <c r="N56" i="4"/>
  <c r="M56" i="4"/>
  <c r="L56" i="4"/>
  <c r="K56" i="4"/>
  <c r="J56" i="4"/>
  <c r="I56" i="4"/>
  <c r="H56" i="4"/>
  <c r="G56" i="4"/>
  <c r="F56" i="4"/>
  <c r="D56" i="4"/>
  <c r="C56" i="4"/>
  <c r="B56" i="4"/>
  <c r="O56" i="5"/>
  <c r="O43" i="5" s="1"/>
  <c r="N56" i="5"/>
  <c r="M56" i="5"/>
  <c r="L56" i="5"/>
  <c r="K56" i="5"/>
  <c r="J56" i="5"/>
  <c r="I56" i="5"/>
  <c r="H56" i="5"/>
  <c r="G56" i="5"/>
  <c r="F56" i="5"/>
  <c r="F43" i="5" s="1"/>
  <c r="D56" i="5"/>
  <c r="C56" i="5"/>
  <c r="B56" i="5"/>
  <c r="O56" i="6"/>
  <c r="N56" i="6"/>
  <c r="M56" i="6"/>
  <c r="L56" i="6"/>
  <c r="K56" i="6"/>
  <c r="S56" i="6" s="1"/>
  <c r="J56" i="6"/>
  <c r="R56" i="6" s="1"/>
  <c r="I56" i="6"/>
  <c r="H56" i="6"/>
  <c r="H43" i="6" s="1"/>
  <c r="G56" i="6"/>
  <c r="F56" i="6"/>
  <c r="F43" i="6" s="1"/>
  <c r="D56" i="6"/>
  <c r="C56" i="6"/>
  <c r="B56" i="6"/>
  <c r="O56" i="7"/>
  <c r="N56" i="7"/>
  <c r="M56" i="7"/>
  <c r="L56" i="7"/>
  <c r="K56" i="7"/>
  <c r="S56" i="7" s="1"/>
  <c r="J56" i="7"/>
  <c r="I56" i="7"/>
  <c r="H56" i="7"/>
  <c r="G56" i="7"/>
  <c r="F56" i="7"/>
  <c r="F43" i="7" s="1"/>
  <c r="D56" i="7"/>
  <c r="C56" i="7"/>
  <c r="C43" i="7" s="1"/>
  <c r="B56" i="7"/>
  <c r="O56" i="8"/>
  <c r="O43" i="8" s="1"/>
  <c r="N56" i="8"/>
  <c r="M56" i="8"/>
  <c r="M43" i="8" s="1"/>
  <c r="L56" i="8"/>
  <c r="K56" i="8"/>
  <c r="J56" i="8"/>
  <c r="R56" i="8" s="1"/>
  <c r="I56" i="8"/>
  <c r="H56" i="8"/>
  <c r="G56" i="8"/>
  <c r="F56" i="8"/>
  <c r="D56" i="8"/>
  <c r="C56" i="8"/>
  <c r="B56" i="8"/>
  <c r="O56" i="9"/>
  <c r="N56" i="9"/>
  <c r="M56" i="9"/>
  <c r="L56" i="9"/>
  <c r="K56" i="9"/>
  <c r="J56" i="9"/>
  <c r="R56" i="9" s="1"/>
  <c r="I56" i="9"/>
  <c r="H56" i="9"/>
  <c r="H43" i="9" s="1"/>
  <c r="G56" i="9"/>
  <c r="F56" i="9"/>
  <c r="D56" i="9"/>
  <c r="C56" i="9"/>
  <c r="B56" i="9"/>
  <c r="O56" i="10"/>
  <c r="N56" i="10"/>
  <c r="M56" i="10"/>
  <c r="L56" i="10"/>
  <c r="K56" i="10"/>
  <c r="J56" i="10"/>
  <c r="I56" i="10"/>
  <c r="H56" i="10"/>
  <c r="G56" i="10"/>
  <c r="F56" i="10"/>
  <c r="D56" i="10"/>
  <c r="C56" i="10"/>
  <c r="B56" i="10"/>
  <c r="O56" i="11"/>
  <c r="N56" i="11"/>
  <c r="M56" i="11"/>
  <c r="L56" i="11"/>
  <c r="K56" i="11"/>
  <c r="S56" i="11" s="1"/>
  <c r="J56" i="11"/>
  <c r="R56" i="11" s="1"/>
  <c r="I56" i="11"/>
  <c r="H56" i="11"/>
  <c r="H43" i="11" s="1"/>
  <c r="G56" i="11"/>
  <c r="F56" i="11"/>
  <c r="D56" i="11"/>
  <c r="C56" i="11"/>
  <c r="B56" i="11"/>
  <c r="O56" i="12"/>
  <c r="N56" i="12"/>
  <c r="M56" i="12"/>
  <c r="L56" i="12"/>
  <c r="K56" i="12"/>
  <c r="J56" i="12"/>
  <c r="R56" i="12" s="1"/>
  <c r="I56" i="12"/>
  <c r="H56" i="12"/>
  <c r="G56" i="12"/>
  <c r="F56" i="12"/>
  <c r="D56" i="12"/>
  <c r="C56" i="12"/>
  <c r="B56" i="12"/>
  <c r="O56" i="13"/>
  <c r="N56" i="13"/>
  <c r="M56" i="13"/>
  <c r="L56" i="13"/>
  <c r="K56" i="13"/>
  <c r="S56" i="13" s="1"/>
  <c r="J56" i="13"/>
  <c r="I56" i="13"/>
  <c r="H56" i="13"/>
  <c r="H43" i="13" s="1"/>
  <c r="G56" i="13"/>
  <c r="F56" i="13"/>
  <c r="D56" i="13"/>
  <c r="C56" i="13"/>
  <c r="B56" i="13"/>
  <c r="O56" i="14"/>
  <c r="N56" i="14"/>
  <c r="M56" i="14"/>
  <c r="L56" i="14"/>
  <c r="K56" i="14"/>
  <c r="S56" i="14" s="1"/>
  <c r="J56" i="14"/>
  <c r="I56" i="14"/>
  <c r="H56" i="14"/>
  <c r="G56" i="14"/>
  <c r="F56" i="14"/>
  <c r="F43" i="14" s="1"/>
  <c r="D56" i="14"/>
  <c r="C56" i="14"/>
  <c r="C43" i="14" s="1"/>
  <c r="B56" i="14"/>
  <c r="O56" i="15"/>
  <c r="O43" i="15" s="1"/>
  <c r="N56" i="15"/>
  <c r="M56" i="15"/>
  <c r="M43" i="15" s="1"/>
  <c r="L56" i="15"/>
  <c r="K56" i="15"/>
  <c r="J56" i="15"/>
  <c r="R56" i="15" s="1"/>
  <c r="I56" i="15"/>
  <c r="H56" i="15"/>
  <c r="G56" i="15"/>
  <c r="F56" i="15"/>
  <c r="D56" i="15"/>
  <c r="C56" i="15"/>
  <c r="C43" i="15" s="1"/>
  <c r="B56" i="15"/>
  <c r="O56" i="16"/>
  <c r="N56" i="16"/>
  <c r="M56" i="16"/>
  <c r="M43" i="16" s="1"/>
  <c r="L56" i="16"/>
  <c r="K56" i="16"/>
  <c r="J56" i="16"/>
  <c r="R56" i="16" s="1"/>
  <c r="I56" i="16"/>
  <c r="H56" i="16"/>
  <c r="G56" i="16"/>
  <c r="F56" i="16"/>
  <c r="D56" i="16"/>
  <c r="C56" i="16"/>
  <c r="C43" i="16" s="1"/>
  <c r="B56" i="16"/>
  <c r="O56" i="17"/>
  <c r="N56" i="17"/>
  <c r="M56" i="17"/>
  <c r="L56" i="17"/>
  <c r="K56" i="17"/>
  <c r="S56" i="17" s="1"/>
  <c r="J56" i="17"/>
  <c r="R56" i="17" s="1"/>
  <c r="I56" i="17"/>
  <c r="H56" i="17"/>
  <c r="G56" i="17"/>
  <c r="F56" i="17"/>
  <c r="D56" i="17"/>
  <c r="C56" i="17"/>
  <c r="B56" i="17"/>
  <c r="O56" i="18"/>
  <c r="N56" i="18"/>
  <c r="M56" i="18"/>
  <c r="L56" i="18"/>
  <c r="K56" i="18"/>
  <c r="S56" i="18" s="1"/>
  <c r="J56" i="18"/>
  <c r="R56" i="18" s="1"/>
  <c r="I56" i="18"/>
  <c r="I43" i="18" s="1"/>
  <c r="H56" i="18"/>
  <c r="G56" i="18"/>
  <c r="G43" i="18" s="1"/>
  <c r="F56" i="18"/>
  <c r="D56" i="18"/>
  <c r="C56" i="18"/>
  <c r="B56" i="18"/>
  <c r="O56" i="19"/>
  <c r="O43" i="19" s="1"/>
  <c r="N56" i="19"/>
  <c r="M56" i="19"/>
  <c r="L56" i="19"/>
  <c r="K56" i="19"/>
  <c r="J56" i="19"/>
  <c r="R56" i="19" s="1"/>
  <c r="I56" i="19"/>
  <c r="H56" i="19"/>
  <c r="G56" i="19"/>
  <c r="F56" i="19"/>
  <c r="F43" i="19" s="1"/>
  <c r="D56" i="19"/>
  <c r="C56" i="19"/>
  <c r="B56" i="19"/>
  <c r="O56" i="20"/>
  <c r="N56" i="20"/>
  <c r="M56" i="20"/>
  <c r="L56" i="20"/>
  <c r="K56" i="20"/>
  <c r="S56" i="20" s="1"/>
  <c r="J56" i="20"/>
  <c r="I56" i="20"/>
  <c r="H56" i="20"/>
  <c r="G56" i="20"/>
  <c r="F56" i="20"/>
  <c r="D56" i="20"/>
  <c r="C56" i="20"/>
  <c r="C43" i="20" s="1"/>
  <c r="B56" i="20"/>
  <c r="O56" i="21"/>
  <c r="O43" i="21" s="1"/>
  <c r="N56" i="21"/>
  <c r="N43" i="21" s="1"/>
  <c r="M56" i="21"/>
  <c r="L56" i="21"/>
  <c r="K56" i="21"/>
  <c r="J56" i="21"/>
  <c r="I56" i="21"/>
  <c r="H56" i="21"/>
  <c r="G56" i="21"/>
  <c r="G43" i="21" s="1"/>
  <c r="F56" i="21"/>
  <c r="F43" i="21" s="1"/>
  <c r="D56" i="21"/>
  <c r="C56" i="21"/>
  <c r="B56" i="21"/>
  <c r="O56" i="22"/>
  <c r="N56" i="22"/>
  <c r="M56" i="22"/>
  <c r="L56" i="22"/>
  <c r="K56" i="22"/>
  <c r="K43" i="22" s="1"/>
  <c r="S43" i="22" s="1"/>
  <c r="J56" i="22"/>
  <c r="R56" i="22" s="1"/>
  <c r="I56" i="22"/>
  <c r="H56" i="22"/>
  <c r="G56" i="22"/>
  <c r="F56" i="22"/>
  <c r="D56" i="22"/>
  <c r="C56" i="22"/>
  <c r="B56" i="22"/>
  <c r="O56" i="23"/>
  <c r="N56" i="23"/>
  <c r="M56" i="23"/>
  <c r="M43" i="23" s="1"/>
  <c r="L56" i="23"/>
  <c r="K56" i="23"/>
  <c r="S56" i="23" s="1"/>
  <c r="J56" i="23"/>
  <c r="R56" i="23" s="1"/>
  <c r="I56" i="23"/>
  <c r="I43" i="23" s="1"/>
  <c r="H56" i="23"/>
  <c r="G56" i="23"/>
  <c r="F56" i="23"/>
  <c r="D56" i="23"/>
  <c r="C56" i="23"/>
  <c r="B56" i="23"/>
  <c r="O56" i="24"/>
  <c r="O43" i="24" s="1"/>
  <c r="N56" i="24"/>
  <c r="M56" i="24"/>
  <c r="L56" i="24"/>
  <c r="K56" i="24"/>
  <c r="S56" i="24" s="1"/>
  <c r="J56" i="24"/>
  <c r="R56" i="24" s="1"/>
  <c r="I56" i="24"/>
  <c r="I43" i="24" s="1"/>
  <c r="H56" i="24"/>
  <c r="G56" i="24"/>
  <c r="F56" i="24"/>
  <c r="D56" i="24"/>
  <c r="C56" i="24"/>
  <c r="B56" i="24"/>
  <c r="O56" i="25"/>
  <c r="N56" i="25"/>
  <c r="N43" i="25" s="1"/>
  <c r="M56" i="25"/>
  <c r="M43" i="25" s="1"/>
  <c r="L56" i="25"/>
  <c r="K56" i="25"/>
  <c r="S56" i="25" s="1"/>
  <c r="J56" i="25"/>
  <c r="R56" i="25" s="1"/>
  <c r="I56" i="25"/>
  <c r="H56" i="25"/>
  <c r="G56" i="25"/>
  <c r="F56" i="25"/>
  <c r="D56" i="25"/>
  <c r="C56" i="25"/>
  <c r="B56" i="25"/>
  <c r="O56" i="26"/>
  <c r="N56" i="26"/>
  <c r="M56" i="26"/>
  <c r="L56" i="26"/>
  <c r="K56" i="26"/>
  <c r="J56" i="26"/>
  <c r="I56" i="26"/>
  <c r="H56" i="26"/>
  <c r="G56" i="26"/>
  <c r="F56" i="26"/>
  <c r="F43" i="26" s="1"/>
  <c r="D56" i="26"/>
  <c r="C56" i="26"/>
  <c r="C43" i="26" s="1"/>
  <c r="B56" i="26"/>
  <c r="O56" i="27"/>
  <c r="N56" i="27"/>
  <c r="N43" i="27" s="1"/>
  <c r="M56" i="27"/>
  <c r="L56" i="27"/>
  <c r="K56" i="27"/>
  <c r="K43" i="27" s="1"/>
  <c r="S43" i="27" s="1"/>
  <c r="J56" i="27"/>
  <c r="I56" i="27"/>
  <c r="H56" i="27"/>
  <c r="G56" i="27"/>
  <c r="F56" i="27"/>
  <c r="F43" i="27" s="1"/>
  <c r="D56" i="27"/>
  <c r="C56" i="27"/>
  <c r="B56" i="27"/>
  <c r="O56" i="28"/>
  <c r="N56" i="28"/>
  <c r="M56" i="28"/>
  <c r="L56" i="28"/>
  <c r="K56" i="28"/>
  <c r="J56" i="28"/>
  <c r="R56" i="28" s="1"/>
  <c r="I56" i="28"/>
  <c r="H56" i="28"/>
  <c r="G56" i="28"/>
  <c r="F56" i="28"/>
  <c r="D56" i="28"/>
  <c r="C56" i="28"/>
  <c r="B56" i="28"/>
  <c r="O56" i="29"/>
  <c r="N56" i="29"/>
  <c r="N43" i="29" s="1"/>
  <c r="M56" i="29"/>
  <c r="L56" i="29"/>
  <c r="K56" i="29"/>
  <c r="K43" i="29" s="1"/>
  <c r="S43" i="29" s="1"/>
  <c r="J56" i="29"/>
  <c r="R56" i="29" s="1"/>
  <c r="I56" i="29"/>
  <c r="H56" i="29"/>
  <c r="G56" i="29"/>
  <c r="F56" i="29"/>
  <c r="D56" i="29"/>
  <c r="C56" i="29"/>
  <c r="B56" i="29"/>
  <c r="O56" i="30"/>
  <c r="N56" i="30"/>
  <c r="N43" i="30" s="1"/>
  <c r="M56" i="30"/>
  <c r="M43" i="30" s="1"/>
  <c r="L56" i="30"/>
  <c r="K56" i="30"/>
  <c r="J56" i="30"/>
  <c r="R56" i="30" s="1"/>
  <c r="I56" i="30"/>
  <c r="H56" i="30"/>
  <c r="G56" i="30"/>
  <c r="F56" i="30"/>
  <c r="D56" i="30"/>
  <c r="C56" i="30"/>
  <c r="C43" i="30" s="1"/>
  <c r="B56" i="30"/>
  <c r="O56" i="31"/>
  <c r="N56" i="31"/>
  <c r="M56" i="31"/>
  <c r="L56" i="31"/>
  <c r="K56" i="31"/>
  <c r="J56" i="31"/>
  <c r="R56" i="31" s="1"/>
  <c r="I56" i="31"/>
  <c r="H56" i="31"/>
  <c r="G56" i="31"/>
  <c r="F56" i="31"/>
  <c r="D56" i="31"/>
  <c r="C56" i="31"/>
  <c r="B56" i="31"/>
  <c r="O56" i="32"/>
  <c r="O43" i="32" s="1"/>
  <c r="N56" i="32"/>
  <c r="M56" i="32"/>
  <c r="L56" i="32"/>
  <c r="K56" i="32"/>
  <c r="J56" i="32"/>
  <c r="I56" i="32"/>
  <c r="H56" i="32"/>
  <c r="G56" i="32"/>
  <c r="F56" i="32"/>
  <c r="F43" i="32" s="1"/>
  <c r="D56" i="32"/>
  <c r="C56" i="32"/>
  <c r="B56" i="32"/>
  <c r="O56" i="33"/>
  <c r="N56" i="33"/>
  <c r="N43" i="33" s="1"/>
  <c r="M56" i="33"/>
  <c r="L56" i="33"/>
  <c r="K56" i="33"/>
  <c r="K43" i="33" s="1"/>
  <c r="S43" i="33" s="1"/>
  <c r="J56" i="33"/>
  <c r="R56" i="33" s="1"/>
  <c r="I56" i="33"/>
  <c r="H56" i="33"/>
  <c r="G56" i="33"/>
  <c r="F56" i="33"/>
  <c r="D56" i="33"/>
  <c r="C56" i="33"/>
  <c r="B56" i="33"/>
  <c r="O56" i="34"/>
  <c r="N56" i="34"/>
  <c r="M56" i="34"/>
  <c r="L56" i="34"/>
  <c r="K56" i="34"/>
  <c r="J56" i="34"/>
  <c r="R56" i="34" s="1"/>
  <c r="I56" i="34"/>
  <c r="H56" i="34"/>
  <c r="G56" i="34"/>
  <c r="G43" i="34" s="1"/>
  <c r="F56" i="34"/>
  <c r="D56" i="34"/>
  <c r="C56" i="34"/>
  <c r="B56" i="34"/>
  <c r="O56" i="35"/>
  <c r="N56" i="35"/>
  <c r="N43" i="35" s="1"/>
  <c r="M56" i="35"/>
  <c r="L56" i="35"/>
  <c r="K56" i="35"/>
  <c r="S56" i="35" s="1"/>
  <c r="J56" i="35"/>
  <c r="I56" i="35"/>
  <c r="H56" i="35"/>
  <c r="H43" i="35" s="1"/>
  <c r="G56" i="35"/>
  <c r="F56" i="35"/>
  <c r="D56" i="35"/>
  <c r="C56" i="35"/>
  <c r="B56" i="35"/>
  <c r="O56" i="36"/>
  <c r="N56" i="36"/>
  <c r="N43" i="36" s="1"/>
  <c r="M56" i="36"/>
  <c r="L56" i="36"/>
  <c r="K56" i="36"/>
  <c r="J56" i="36"/>
  <c r="I56" i="36"/>
  <c r="H56" i="36"/>
  <c r="G56" i="36"/>
  <c r="F56" i="36"/>
  <c r="D56" i="36"/>
  <c r="D43" i="36" s="1"/>
  <c r="C56" i="36"/>
  <c r="C43" i="36" s="1"/>
  <c r="B56" i="36"/>
  <c r="B43" i="36" s="1"/>
  <c r="O56" i="37"/>
  <c r="N56" i="37"/>
  <c r="M56" i="37"/>
  <c r="L56" i="37"/>
  <c r="L43" i="37" s="1"/>
  <c r="K56" i="37"/>
  <c r="J56" i="37"/>
  <c r="I56" i="37"/>
  <c r="H56" i="37"/>
  <c r="G56" i="37"/>
  <c r="F56" i="37"/>
  <c r="D56" i="37"/>
  <c r="C56" i="37"/>
  <c r="B56" i="37"/>
  <c r="O56" i="38"/>
  <c r="O43" i="38" s="1"/>
  <c r="N56" i="38"/>
  <c r="M56" i="38"/>
  <c r="L56" i="38"/>
  <c r="K56" i="38"/>
  <c r="S56" i="38" s="1"/>
  <c r="J56" i="38"/>
  <c r="I56" i="38"/>
  <c r="H56" i="38"/>
  <c r="G56" i="38"/>
  <c r="G43" i="38" s="1"/>
  <c r="F56" i="38"/>
  <c r="F43" i="38" s="1"/>
  <c r="D56" i="38"/>
  <c r="C56" i="38"/>
  <c r="C43" i="38" s="1"/>
  <c r="B56" i="38"/>
  <c r="O56" i="39"/>
  <c r="N56" i="39"/>
  <c r="M56" i="39"/>
  <c r="L56" i="39"/>
  <c r="K56" i="39"/>
  <c r="S56" i="39" s="1"/>
  <c r="J56" i="39"/>
  <c r="R56" i="39" s="1"/>
  <c r="I56" i="39"/>
  <c r="I43" i="39" s="1"/>
  <c r="H56" i="39"/>
  <c r="H43" i="39" s="1"/>
  <c r="G56" i="39"/>
  <c r="F56" i="39"/>
  <c r="D56" i="39"/>
  <c r="C56" i="39"/>
  <c r="B56" i="39"/>
  <c r="O56" i="1"/>
  <c r="N56" i="1"/>
  <c r="M56" i="1"/>
  <c r="L56" i="1"/>
  <c r="K56" i="1"/>
  <c r="S56" i="1" s="1"/>
  <c r="J56" i="1"/>
  <c r="R56" i="1" s="1"/>
  <c r="I56" i="1"/>
  <c r="I43" i="1" s="1"/>
  <c r="H56" i="1"/>
  <c r="H43" i="1" s="1"/>
  <c r="G56" i="1"/>
  <c r="G43" i="1" s="1"/>
  <c r="F56" i="1"/>
  <c r="D56" i="1"/>
  <c r="C56" i="1"/>
  <c r="B56" i="1"/>
  <c r="W44" i="2"/>
  <c r="W43" i="2" s="1"/>
  <c r="V44" i="2"/>
  <c r="W44" i="3"/>
  <c r="V44" i="3"/>
  <c r="W44" i="4"/>
  <c r="V44" i="4"/>
  <c r="W44" i="5"/>
  <c r="V44" i="5"/>
  <c r="W44" i="6"/>
  <c r="V44" i="6"/>
  <c r="V43" i="6" s="1"/>
  <c r="W44" i="7"/>
  <c r="W43" i="7" s="1"/>
  <c r="V44" i="7"/>
  <c r="W44" i="8"/>
  <c r="V44" i="8"/>
  <c r="V43" i="8" s="1"/>
  <c r="W44" i="9"/>
  <c r="V44" i="9"/>
  <c r="W44" i="10"/>
  <c r="W43" i="10" s="1"/>
  <c r="V44" i="10"/>
  <c r="V43" i="10" s="1"/>
  <c r="W44" i="11"/>
  <c r="V44" i="11"/>
  <c r="V43" i="11" s="1"/>
  <c r="W44" i="12"/>
  <c r="V44" i="12"/>
  <c r="W44" i="13"/>
  <c r="V44" i="13"/>
  <c r="W44" i="14"/>
  <c r="V44" i="14"/>
  <c r="W44" i="15"/>
  <c r="V44" i="15"/>
  <c r="W44" i="16"/>
  <c r="V44" i="16"/>
  <c r="W44" i="17"/>
  <c r="V44" i="17"/>
  <c r="V43" i="17" s="1"/>
  <c r="W44" i="18"/>
  <c r="W43" i="18" s="1"/>
  <c r="V44" i="18"/>
  <c r="V43" i="18" s="1"/>
  <c r="W44" i="19"/>
  <c r="W43" i="19" s="1"/>
  <c r="V44" i="19"/>
  <c r="W44" i="20"/>
  <c r="V44" i="20"/>
  <c r="W44" i="21"/>
  <c r="V44" i="21"/>
  <c r="W44" i="22"/>
  <c r="V44" i="22"/>
  <c r="V43" i="22" s="1"/>
  <c r="W44" i="23"/>
  <c r="V44" i="23"/>
  <c r="V43" i="23" s="1"/>
  <c r="W44" i="24"/>
  <c r="V44" i="24"/>
  <c r="W44" i="25"/>
  <c r="V44" i="25"/>
  <c r="W44" i="26"/>
  <c r="V44" i="26"/>
  <c r="W44" i="27"/>
  <c r="V44" i="27"/>
  <c r="W44" i="28"/>
  <c r="V44" i="28"/>
  <c r="V43" i="28"/>
  <c r="W44" i="29"/>
  <c r="V44" i="29"/>
  <c r="V43" i="29" s="1"/>
  <c r="W44" i="30"/>
  <c r="W43" i="30" s="1"/>
  <c r="V44" i="30"/>
  <c r="W44" i="31"/>
  <c r="W43" i="31" s="1"/>
  <c r="V44" i="31"/>
  <c r="W44" i="32"/>
  <c r="V44" i="32"/>
  <c r="W44" i="33"/>
  <c r="V44" i="33"/>
  <c r="V43" i="33" s="1"/>
  <c r="W44" i="34"/>
  <c r="V44" i="34"/>
  <c r="V43" i="34" s="1"/>
  <c r="W44" i="35"/>
  <c r="V44" i="35"/>
  <c r="W43" i="35"/>
  <c r="W44" i="36"/>
  <c r="V44" i="36"/>
  <c r="W44" i="37"/>
  <c r="V44" i="37"/>
  <c r="W44" i="38"/>
  <c r="V44" i="38"/>
  <c r="W44" i="39"/>
  <c r="V44" i="39"/>
  <c r="V43" i="39" s="1"/>
  <c r="W44" i="1"/>
  <c r="V44" i="1"/>
  <c r="O44" i="2"/>
  <c r="N44" i="2"/>
  <c r="M44" i="2"/>
  <c r="L44" i="2"/>
  <c r="K44" i="2"/>
  <c r="J44" i="2"/>
  <c r="R44" i="2" s="1"/>
  <c r="I44" i="2"/>
  <c r="H44" i="2"/>
  <c r="H43" i="2" s="1"/>
  <c r="G44" i="2"/>
  <c r="F44" i="2"/>
  <c r="F43" i="2" s="1"/>
  <c r="D44" i="2"/>
  <c r="D43" i="2" s="1"/>
  <c r="C44" i="2"/>
  <c r="B44" i="2"/>
  <c r="M43" i="2"/>
  <c r="O44" i="3"/>
  <c r="N44" i="3"/>
  <c r="M44" i="3"/>
  <c r="L44" i="3"/>
  <c r="K44" i="3"/>
  <c r="J44" i="3"/>
  <c r="I44" i="3"/>
  <c r="I43" i="3" s="1"/>
  <c r="H44" i="3"/>
  <c r="H43" i="3" s="1"/>
  <c r="G44" i="3"/>
  <c r="F44" i="3"/>
  <c r="D44" i="3"/>
  <c r="C44" i="3"/>
  <c r="B44" i="3"/>
  <c r="F43" i="3"/>
  <c r="O44" i="4"/>
  <c r="N44" i="4"/>
  <c r="M44" i="4"/>
  <c r="L44" i="4"/>
  <c r="K44" i="4"/>
  <c r="J44" i="4"/>
  <c r="R44" i="4" s="1"/>
  <c r="I44" i="4"/>
  <c r="H44" i="4"/>
  <c r="G44" i="4"/>
  <c r="F44" i="4"/>
  <c r="D44" i="4"/>
  <c r="C44" i="4"/>
  <c r="B44" i="4"/>
  <c r="M43" i="4"/>
  <c r="L43" i="4"/>
  <c r="O44" i="5"/>
  <c r="N44" i="5"/>
  <c r="M44" i="5"/>
  <c r="M43" i="5" s="1"/>
  <c r="L44" i="5"/>
  <c r="K44" i="5"/>
  <c r="K43" i="5" s="1"/>
  <c r="S43" i="5" s="1"/>
  <c r="J44" i="5"/>
  <c r="I44" i="5"/>
  <c r="H44" i="5"/>
  <c r="G44" i="5"/>
  <c r="F44" i="5"/>
  <c r="D44" i="5"/>
  <c r="C44" i="5"/>
  <c r="B44" i="5"/>
  <c r="O44" i="6"/>
  <c r="N44" i="6"/>
  <c r="N43" i="6" s="1"/>
  <c r="M44" i="6"/>
  <c r="L44" i="6"/>
  <c r="K44" i="6"/>
  <c r="J44" i="6"/>
  <c r="I44" i="6"/>
  <c r="H44" i="6"/>
  <c r="G44" i="6"/>
  <c r="F44" i="6"/>
  <c r="D44" i="6"/>
  <c r="C44" i="6"/>
  <c r="B44" i="6"/>
  <c r="O44" i="7"/>
  <c r="O43" i="7" s="1"/>
  <c r="N44" i="7"/>
  <c r="M44" i="7"/>
  <c r="L44" i="7"/>
  <c r="K44" i="7"/>
  <c r="J44" i="7"/>
  <c r="R44" i="7" s="1"/>
  <c r="I44" i="7"/>
  <c r="H44" i="7"/>
  <c r="G44" i="7"/>
  <c r="G43" i="7" s="1"/>
  <c r="F44" i="7"/>
  <c r="D44" i="7"/>
  <c r="C44" i="7"/>
  <c r="B44" i="7"/>
  <c r="N43" i="7"/>
  <c r="O44" i="8"/>
  <c r="N44" i="8"/>
  <c r="M44" i="8"/>
  <c r="L44" i="8"/>
  <c r="K44" i="8"/>
  <c r="J44" i="8"/>
  <c r="R44" i="8" s="1"/>
  <c r="I44" i="8"/>
  <c r="H44" i="8"/>
  <c r="H43" i="8" s="1"/>
  <c r="G44" i="8"/>
  <c r="F44" i="8"/>
  <c r="F43" i="8" s="1"/>
  <c r="D44" i="8"/>
  <c r="C44" i="8"/>
  <c r="B44" i="8"/>
  <c r="O44" i="9"/>
  <c r="N44" i="9"/>
  <c r="M44" i="9"/>
  <c r="L44" i="9"/>
  <c r="K44" i="9"/>
  <c r="S44" i="9" s="1"/>
  <c r="J44" i="9"/>
  <c r="I44" i="9"/>
  <c r="H44" i="9"/>
  <c r="G44" i="9"/>
  <c r="F44" i="9"/>
  <c r="D44" i="9"/>
  <c r="C44" i="9"/>
  <c r="B44" i="9"/>
  <c r="I43" i="9"/>
  <c r="O44" i="10"/>
  <c r="N44" i="10"/>
  <c r="M44" i="10"/>
  <c r="M43" i="10" s="1"/>
  <c r="L44" i="10"/>
  <c r="K44" i="10"/>
  <c r="J44" i="10"/>
  <c r="I44" i="10"/>
  <c r="H44" i="10"/>
  <c r="G44" i="10"/>
  <c r="F44" i="10"/>
  <c r="D44" i="10"/>
  <c r="C44" i="10"/>
  <c r="B44" i="10"/>
  <c r="O44" i="11"/>
  <c r="O43" i="11" s="1"/>
  <c r="N44" i="11"/>
  <c r="M44" i="11"/>
  <c r="L44" i="11"/>
  <c r="K44" i="11"/>
  <c r="J44" i="11"/>
  <c r="I44" i="11"/>
  <c r="I43" i="11" s="1"/>
  <c r="H44" i="11"/>
  <c r="G44" i="11"/>
  <c r="F44" i="11"/>
  <c r="D44" i="11"/>
  <c r="C44" i="11"/>
  <c r="B44" i="11"/>
  <c r="N43" i="11"/>
  <c r="O44" i="12"/>
  <c r="O43" i="12" s="1"/>
  <c r="N44" i="12"/>
  <c r="M44" i="12"/>
  <c r="L44" i="12"/>
  <c r="K44" i="12"/>
  <c r="J44" i="12"/>
  <c r="I44" i="12"/>
  <c r="H44" i="12"/>
  <c r="G44" i="12"/>
  <c r="F44" i="12"/>
  <c r="F43" i="12" s="1"/>
  <c r="D44" i="12"/>
  <c r="C44" i="12"/>
  <c r="B44" i="12"/>
  <c r="N43" i="12"/>
  <c r="M43" i="12"/>
  <c r="O44" i="13"/>
  <c r="N44" i="13"/>
  <c r="M44" i="13"/>
  <c r="L44" i="13"/>
  <c r="K44" i="13"/>
  <c r="S44" i="13" s="1"/>
  <c r="J44" i="13"/>
  <c r="I44" i="13"/>
  <c r="H44" i="13"/>
  <c r="G44" i="13"/>
  <c r="F44" i="13"/>
  <c r="D44" i="13"/>
  <c r="C44" i="13"/>
  <c r="B44" i="13"/>
  <c r="O44" i="14"/>
  <c r="N44" i="14"/>
  <c r="N43" i="14" s="1"/>
  <c r="M44" i="14"/>
  <c r="M43" i="14" s="1"/>
  <c r="L44" i="14"/>
  <c r="K44" i="14"/>
  <c r="J44" i="14"/>
  <c r="I44" i="14"/>
  <c r="I43" i="14" s="1"/>
  <c r="H44" i="14"/>
  <c r="H43" i="14" s="1"/>
  <c r="G44" i="14"/>
  <c r="F44" i="14"/>
  <c r="D44" i="14"/>
  <c r="C44" i="14"/>
  <c r="B44" i="14"/>
  <c r="O43" i="14"/>
  <c r="O44" i="15"/>
  <c r="N44" i="15"/>
  <c r="M44" i="15"/>
  <c r="L44" i="15"/>
  <c r="K44" i="15"/>
  <c r="J44" i="15"/>
  <c r="I44" i="15"/>
  <c r="H44" i="15"/>
  <c r="G44" i="15"/>
  <c r="G43" i="15" s="1"/>
  <c r="F44" i="15"/>
  <c r="F43" i="15" s="1"/>
  <c r="D44" i="15"/>
  <c r="C44" i="15"/>
  <c r="B44" i="15"/>
  <c r="N43" i="15"/>
  <c r="O44" i="16"/>
  <c r="O43" i="16" s="1"/>
  <c r="N44" i="16"/>
  <c r="N43" i="16" s="1"/>
  <c r="M44" i="16"/>
  <c r="L44" i="16"/>
  <c r="K44" i="16"/>
  <c r="J44" i="16"/>
  <c r="R44" i="16" s="1"/>
  <c r="I44" i="16"/>
  <c r="H44" i="16"/>
  <c r="G44" i="16"/>
  <c r="F44" i="16"/>
  <c r="D44" i="16"/>
  <c r="C44" i="16"/>
  <c r="B44" i="16"/>
  <c r="O44" i="17"/>
  <c r="O43" i="17" s="1"/>
  <c r="N44" i="17"/>
  <c r="N43" i="17" s="1"/>
  <c r="M44" i="17"/>
  <c r="L44" i="17"/>
  <c r="K44" i="17"/>
  <c r="J44" i="17"/>
  <c r="I44" i="17"/>
  <c r="H44" i="17"/>
  <c r="G44" i="17"/>
  <c r="F44" i="17"/>
  <c r="D44" i="17"/>
  <c r="C44" i="17"/>
  <c r="B44" i="17"/>
  <c r="H43" i="17"/>
  <c r="G43" i="17"/>
  <c r="O44" i="18"/>
  <c r="N44" i="18"/>
  <c r="M44" i="18"/>
  <c r="L44" i="18"/>
  <c r="K44" i="18"/>
  <c r="J44" i="18"/>
  <c r="I44" i="18"/>
  <c r="H44" i="18"/>
  <c r="G44" i="18"/>
  <c r="F44" i="18"/>
  <c r="F43" i="18" s="1"/>
  <c r="D44" i="18"/>
  <c r="C44" i="18"/>
  <c r="C43" i="18" s="1"/>
  <c r="B44" i="18"/>
  <c r="O43" i="18"/>
  <c r="O44" i="19"/>
  <c r="N44" i="19"/>
  <c r="M44" i="19"/>
  <c r="L44" i="19"/>
  <c r="K44" i="19"/>
  <c r="J44" i="19"/>
  <c r="I44" i="19"/>
  <c r="I43" i="19" s="1"/>
  <c r="H44" i="19"/>
  <c r="H43" i="19" s="1"/>
  <c r="G44" i="19"/>
  <c r="F44" i="19"/>
  <c r="D44" i="19"/>
  <c r="C44" i="19"/>
  <c r="B44" i="19"/>
  <c r="N43" i="19"/>
  <c r="O44" i="20"/>
  <c r="N44" i="20"/>
  <c r="M44" i="20"/>
  <c r="L44" i="20"/>
  <c r="K44" i="20"/>
  <c r="J44" i="20"/>
  <c r="I44" i="20"/>
  <c r="H44" i="20"/>
  <c r="H43" i="20" s="1"/>
  <c r="G44" i="20"/>
  <c r="F44" i="20"/>
  <c r="D44" i="20"/>
  <c r="C44" i="20"/>
  <c r="B44" i="20"/>
  <c r="N43" i="20"/>
  <c r="M43" i="20"/>
  <c r="F43" i="20"/>
  <c r="O44" i="21"/>
  <c r="N44" i="21"/>
  <c r="M44" i="21"/>
  <c r="L44" i="21"/>
  <c r="K44" i="21"/>
  <c r="J44" i="21"/>
  <c r="I44" i="21"/>
  <c r="H44" i="21"/>
  <c r="G44" i="21"/>
  <c r="F44" i="21"/>
  <c r="D44" i="21"/>
  <c r="C44" i="21"/>
  <c r="C43" i="21" s="1"/>
  <c r="B44" i="21"/>
  <c r="M43" i="21"/>
  <c r="O44" i="22"/>
  <c r="N44" i="22"/>
  <c r="N43" i="22" s="1"/>
  <c r="M44" i="22"/>
  <c r="L44" i="22"/>
  <c r="K44" i="22"/>
  <c r="S44" i="22" s="1"/>
  <c r="J44" i="22"/>
  <c r="R44" i="22" s="1"/>
  <c r="I44" i="22"/>
  <c r="I43" i="22" s="1"/>
  <c r="H44" i="22"/>
  <c r="H43" i="22" s="1"/>
  <c r="G44" i="22"/>
  <c r="F44" i="22"/>
  <c r="D44" i="22"/>
  <c r="C44" i="22"/>
  <c r="B44" i="22"/>
  <c r="O44" i="23"/>
  <c r="N44" i="23"/>
  <c r="M44" i="23"/>
  <c r="L44" i="23"/>
  <c r="K44" i="23"/>
  <c r="J44" i="23"/>
  <c r="R44" i="23" s="1"/>
  <c r="I44" i="23"/>
  <c r="H44" i="23"/>
  <c r="G44" i="23"/>
  <c r="F44" i="23"/>
  <c r="D44" i="23"/>
  <c r="C44" i="23"/>
  <c r="C43" i="23" s="1"/>
  <c r="B44" i="23"/>
  <c r="K43" i="23"/>
  <c r="S43" i="23" s="1"/>
  <c r="O44" i="24"/>
  <c r="N44" i="24"/>
  <c r="N43" i="24" s="1"/>
  <c r="M44" i="24"/>
  <c r="M43" i="24" s="1"/>
  <c r="L44" i="24"/>
  <c r="K44" i="24"/>
  <c r="J44" i="24"/>
  <c r="R44" i="24" s="1"/>
  <c r="I44" i="24"/>
  <c r="H44" i="24"/>
  <c r="G44" i="24"/>
  <c r="F44" i="24"/>
  <c r="D44" i="24"/>
  <c r="C44" i="24"/>
  <c r="B44" i="24"/>
  <c r="C43" i="24"/>
  <c r="O44" i="25"/>
  <c r="N44" i="25"/>
  <c r="M44" i="25"/>
  <c r="L44" i="25"/>
  <c r="K44" i="25"/>
  <c r="J44" i="25"/>
  <c r="I44" i="25"/>
  <c r="I43" i="25" s="1"/>
  <c r="H44" i="25"/>
  <c r="H43" i="25" s="1"/>
  <c r="G44" i="25"/>
  <c r="F44" i="25"/>
  <c r="D44" i="25"/>
  <c r="C44" i="25"/>
  <c r="B44" i="25"/>
  <c r="O44" i="26"/>
  <c r="N44" i="26"/>
  <c r="M44" i="26"/>
  <c r="L44" i="26"/>
  <c r="K44" i="26"/>
  <c r="J44" i="26"/>
  <c r="R44" i="26" s="1"/>
  <c r="I44" i="26"/>
  <c r="H44" i="26"/>
  <c r="G44" i="26"/>
  <c r="F44" i="26"/>
  <c r="D44" i="26"/>
  <c r="C44" i="26"/>
  <c r="B44" i="26"/>
  <c r="O44" i="27"/>
  <c r="N44" i="27"/>
  <c r="M44" i="27"/>
  <c r="M43" i="27" s="1"/>
  <c r="L44" i="27"/>
  <c r="K44" i="27"/>
  <c r="J44" i="27"/>
  <c r="I44" i="27"/>
  <c r="H44" i="27"/>
  <c r="G44" i="27"/>
  <c r="F44" i="27"/>
  <c r="D44" i="27"/>
  <c r="C44" i="27"/>
  <c r="B44" i="27"/>
  <c r="O44" i="28"/>
  <c r="O43" i="28" s="1"/>
  <c r="N44" i="28"/>
  <c r="N43" i="28" s="1"/>
  <c r="M44" i="28"/>
  <c r="L44" i="28"/>
  <c r="K44" i="28"/>
  <c r="J44" i="28"/>
  <c r="R44" i="28" s="1"/>
  <c r="I44" i="28"/>
  <c r="H44" i="28"/>
  <c r="G44" i="28"/>
  <c r="G43" i="28" s="1"/>
  <c r="F44" i="28"/>
  <c r="D44" i="28"/>
  <c r="C44" i="28"/>
  <c r="B44" i="28"/>
  <c r="M43" i="28"/>
  <c r="O44" i="29"/>
  <c r="O43" i="29" s="1"/>
  <c r="N44" i="29"/>
  <c r="M44" i="29"/>
  <c r="L44" i="29"/>
  <c r="K44" i="29"/>
  <c r="J44" i="29"/>
  <c r="I44" i="29"/>
  <c r="H44" i="29"/>
  <c r="G44" i="29"/>
  <c r="G43" i="29" s="1"/>
  <c r="F44" i="29"/>
  <c r="D44" i="29"/>
  <c r="C44" i="29"/>
  <c r="B44" i="29"/>
  <c r="O44" i="30"/>
  <c r="N44" i="30"/>
  <c r="M44" i="30"/>
  <c r="L44" i="30"/>
  <c r="K44" i="30"/>
  <c r="S44" i="30" s="1"/>
  <c r="J44" i="30"/>
  <c r="R44" i="30" s="1"/>
  <c r="I44" i="30"/>
  <c r="H44" i="30"/>
  <c r="H43" i="30" s="1"/>
  <c r="G44" i="30"/>
  <c r="G43" i="30" s="1"/>
  <c r="F44" i="30"/>
  <c r="D44" i="30"/>
  <c r="C44" i="30"/>
  <c r="B44" i="30"/>
  <c r="O44" i="31"/>
  <c r="N44" i="31"/>
  <c r="M44" i="31"/>
  <c r="L44" i="31"/>
  <c r="K44" i="31"/>
  <c r="K43" i="31" s="1"/>
  <c r="S43" i="31" s="1"/>
  <c r="J44" i="31"/>
  <c r="I44" i="31"/>
  <c r="H44" i="31"/>
  <c r="G44" i="31"/>
  <c r="F44" i="31"/>
  <c r="D44" i="31"/>
  <c r="C44" i="31"/>
  <c r="B44" i="31"/>
  <c r="O43" i="31"/>
  <c r="O44" i="32"/>
  <c r="N44" i="32"/>
  <c r="M44" i="32"/>
  <c r="L44" i="32"/>
  <c r="K44" i="32"/>
  <c r="S44" i="32" s="1"/>
  <c r="J44" i="32"/>
  <c r="R44" i="32" s="1"/>
  <c r="I44" i="32"/>
  <c r="H44" i="32"/>
  <c r="G44" i="32"/>
  <c r="F44" i="32"/>
  <c r="D44" i="32"/>
  <c r="C44" i="32"/>
  <c r="B44" i="32"/>
  <c r="O44" i="33"/>
  <c r="O43" i="33" s="1"/>
  <c r="N44" i="33"/>
  <c r="M44" i="33"/>
  <c r="M43" i="33" s="1"/>
  <c r="L44" i="33"/>
  <c r="K44" i="33"/>
  <c r="J44" i="33"/>
  <c r="I44" i="33"/>
  <c r="H44" i="33"/>
  <c r="G44" i="33"/>
  <c r="F44" i="33"/>
  <c r="D44" i="33"/>
  <c r="C44" i="33"/>
  <c r="B44" i="33"/>
  <c r="F43" i="33"/>
  <c r="O44" i="34"/>
  <c r="N44" i="34"/>
  <c r="N43" i="34" s="1"/>
  <c r="M44" i="34"/>
  <c r="L44" i="34"/>
  <c r="K44" i="34"/>
  <c r="K43" i="34" s="1"/>
  <c r="S43" i="34" s="1"/>
  <c r="J44" i="34"/>
  <c r="I44" i="34"/>
  <c r="H44" i="34"/>
  <c r="G44" i="34"/>
  <c r="F44" i="34"/>
  <c r="D44" i="34"/>
  <c r="C44" i="34"/>
  <c r="B44" i="34"/>
  <c r="F43" i="34"/>
  <c r="D43" i="34"/>
  <c r="C43" i="34"/>
  <c r="O44" i="35"/>
  <c r="N44" i="35"/>
  <c r="M44" i="35"/>
  <c r="L44" i="35"/>
  <c r="K44" i="35"/>
  <c r="J44" i="35"/>
  <c r="I44" i="35"/>
  <c r="H44" i="35"/>
  <c r="G44" i="35"/>
  <c r="F44" i="35"/>
  <c r="D44" i="35"/>
  <c r="D43" i="35" s="1"/>
  <c r="C44" i="35"/>
  <c r="C43" i="35" s="1"/>
  <c r="B44" i="35"/>
  <c r="O44" i="36"/>
  <c r="O43" i="36" s="1"/>
  <c r="N44" i="36"/>
  <c r="M44" i="36"/>
  <c r="L44" i="36"/>
  <c r="K44" i="36"/>
  <c r="S44" i="36" s="1"/>
  <c r="J44" i="36"/>
  <c r="J43" i="36" s="1"/>
  <c r="R43" i="36" s="1"/>
  <c r="I44" i="36"/>
  <c r="H44" i="36"/>
  <c r="H43" i="36" s="1"/>
  <c r="G44" i="36"/>
  <c r="G43" i="36" s="1"/>
  <c r="F44" i="36"/>
  <c r="F43" i="36" s="1"/>
  <c r="D44" i="36"/>
  <c r="C44" i="36"/>
  <c r="B44" i="36"/>
  <c r="L43" i="36"/>
  <c r="O44" i="37"/>
  <c r="N44" i="37"/>
  <c r="M44" i="37"/>
  <c r="M43" i="37" s="1"/>
  <c r="L44" i="37"/>
  <c r="K44" i="37"/>
  <c r="S44" i="37" s="1"/>
  <c r="J44" i="37"/>
  <c r="I44" i="37"/>
  <c r="H44" i="37"/>
  <c r="G44" i="37"/>
  <c r="F44" i="37"/>
  <c r="D44" i="37"/>
  <c r="C44" i="37"/>
  <c r="B44" i="37"/>
  <c r="D43" i="37"/>
  <c r="C43" i="37"/>
  <c r="O44" i="38"/>
  <c r="N44" i="38"/>
  <c r="N43" i="38" s="1"/>
  <c r="M44" i="38"/>
  <c r="L44" i="38"/>
  <c r="K44" i="38"/>
  <c r="S44" i="38" s="1"/>
  <c r="J44" i="38"/>
  <c r="I44" i="38"/>
  <c r="H44" i="38"/>
  <c r="G44" i="38"/>
  <c r="F44" i="38"/>
  <c r="D44" i="38"/>
  <c r="C44" i="38"/>
  <c r="B44" i="38"/>
  <c r="O44" i="39"/>
  <c r="N44" i="39"/>
  <c r="N43" i="39" s="1"/>
  <c r="M44" i="39"/>
  <c r="L44" i="39"/>
  <c r="L43" i="39" s="1"/>
  <c r="K44" i="39"/>
  <c r="S44" i="39" s="1"/>
  <c r="J44" i="39"/>
  <c r="R44" i="39" s="1"/>
  <c r="I44" i="39"/>
  <c r="H44" i="39"/>
  <c r="G44" i="39"/>
  <c r="F44" i="39"/>
  <c r="D44" i="39"/>
  <c r="D43" i="39" s="1"/>
  <c r="C44" i="39"/>
  <c r="B44" i="39"/>
  <c r="B43" i="39" s="1"/>
  <c r="O43" i="39"/>
  <c r="O44" i="1"/>
  <c r="O43" i="1" s="1"/>
  <c r="N44" i="1"/>
  <c r="M44" i="1"/>
  <c r="L44" i="1"/>
  <c r="K44" i="1"/>
  <c r="J44" i="1"/>
  <c r="I44" i="1"/>
  <c r="H44" i="1"/>
  <c r="G44" i="1"/>
  <c r="F44" i="1"/>
  <c r="F43" i="1" s="1"/>
  <c r="D44" i="1"/>
  <c r="C44" i="1"/>
  <c r="C43" i="1" s="1"/>
  <c r="B44" i="1"/>
  <c r="B43" i="1" s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23"/>
  <c r="V28" i="23"/>
  <c r="W28" i="24"/>
  <c r="V28" i="24"/>
  <c r="W28" i="25"/>
  <c r="V28" i="25"/>
  <c r="W28" i="26"/>
  <c r="V28" i="26"/>
  <c r="W28" i="27"/>
  <c r="V28" i="27"/>
  <c r="W28" i="28"/>
  <c r="V28" i="28"/>
  <c r="W28" i="29"/>
  <c r="V28" i="29"/>
  <c r="W28" i="30"/>
  <c r="V28" i="30"/>
  <c r="W28" i="31"/>
  <c r="V28" i="31"/>
  <c r="W28" i="32"/>
  <c r="V28" i="32"/>
  <c r="W28" i="33"/>
  <c r="V28" i="33"/>
  <c r="W28" i="34"/>
  <c r="V28" i="34"/>
  <c r="W28" i="35"/>
  <c r="V28" i="35"/>
  <c r="W28" i="36"/>
  <c r="V28" i="36"/>
  <c r="W28" i="37"/>
  <c r="V28" i="37"/>
  <c r="W28" i="38"/>
  <c r="V28" i="38"/>
  <c r="W28" i="39"/>
  <c r="V28" i="39"/>
  <c r="W28" i="1"/>
  <c r="V28" i="1"/>
  <c r="O28" i="2"/>
  <c r="N28" i="2"/>
  <c r="M28" i="2"/>
  <c r="L28" i="2"/>
  <c r="R28" i="2" s="1"/>
  <c r="K28" i="2"/>
  <c r="J28" i="2"/>
  <c r="I28" i="2"/>
  <c r="H28" i="2"/>
  <c r="G28" i="2"/>
  <c r="F28" i="2"/>
  <c r="F8" i="2" s="1"/>
  <c r="D28" i="2"/>
  <c r="C28" i="2"/>
  <c r="B28" i="2"/>
  <c r="O28" i="3"/>
  <c r="N28" i="3"/>
  <c r="M28" i="3"/>
  <c r="L28" i="3"/>
  <c r="K28" i="3"/>
  <c r="J28" i="3"/>
  <c r="R28" i="3" s="1"/>
  <c r="I28" i="3"/>
  <c r="H28" i="3"/>
  <c r="G28" i="3"/>
  <c r="F28" i="3"/>
  <c r="D28" i="3"/>
  <c r="C28" i="3"/>
  <c r="B28" i="3"/>
  <c r="O28" i="4"/>
  <c r="N28" i="4"/>
  <c r="M28" i="4"/>
  <c r="L28" i="4"/>
  <c r="L8" i="4" s="1"/>
  <c r="K28" i="4"/>
  <c r="S28" i="4" s="1"/>
  <c r="J28" i="4"/>
  <c r="I28" i="4"/>
  <c r="H28" i="4"/>
  <c r="G28" i="4"/>
  <c r="F28" i="4"/>
  <c r="D28" i="4"/>
  <c r="C28" i="4"/>
  <c r="B28" i="4"/>
  <c r="O28" i="5"/>
  <c r="N28" i="5"/>
  <c r="M28" i="5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S28" i="6" s="1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K8" i="7" s="1"/>
  <c r="J28" i="7"/>
  <c r="I28" i="7"/>
  <c r="H28" i="7"/>
  <c r="G28" i="7"/>
  <c r="F28" i="7"/>
  <c r="D28" i="7"/>
  <c r="C28" i="7"/>
  <c r="B28" i="7"/>
  <c r="O28" i="8"/>
  <c r="N28" i="8"/>
  <c r="M28" i="8"/>
  <c r="L28" i="8"/>
  <c r="R28" i="8" s="1"/>
  <c r="K28" i="8"/>
  <c r="S28" i="8" s="1"/>
  <c r="J28" i="8"/>
  <c r="I28" i="8"/>
  <c r="H28" i="8"/>
  <c r="G28" i="8"/>
  <c r="F28" i="8"/>
  <c r="D28" i="8"/>
  <c r="C28" i="8"/>
  <c r="B28" i="8"/>
  <c r="O28" i="9"/>
  <c r="O8" i="9" s="1"/>
  <c r="N28" i="9"/>
  <c r="M28" i="9"/>
  <c r="L28" i="9"/>
  <c r="K28" i="9"/>
  <c r="S28" i="9" s="1"/>
  <c r="J28" i="9"/>
  <c r="R28" i="9" s="1"/>
  <c r="I28" i="9"/>
  <c r="H28" i="9"/>
  <c r="H8" i="9" s="1"/>
  <c r="H61" i="9" s="1"/>
  <c r="H65" i="9" s="1"/>
  <c r="G28" i="9"/>
  <c r="F28" i="9"/>
  <c r="D28" i="9"/>
  <c r="C28" i="9"/>
  <c r="B28" i="9"/>
  <c r="O28" i="10"/>
  <c r="N28" i="10"/>
  <c r="M28" i="10"/>
  <c r="L28" i="10"/>
  <c r="K28" i="10"/>
  <c r="J28" i="10"/>
  <c r="I28" i="10"/>
  <c r="H28" i="10"/>
  <c r="G28" i="10"/>
  <c r="F28" i="10"/>
  <c r="D28" i="10"/>
  <c r="C28" i="10"/>
  <c r="B28" i="10"/>
  <c r="O28" i="11"/>
  <c r="N28" i="11"/>
  <c r="M28" i="11"/>
  <c r="L28" i="11"/>
  <c r="R28" i="11" s="1"/>
  <c r="K28" i="11"/>
  <c r="J28" i="11"/>
  <c r="I28" i="11"/>
  <c r="H28" i="11"/>
  <c r="G28" i="11"/>
  <c r="F28" i="11"/>
  <c r="D28" i="11"/>
  <c r="C28" i="11"/>
  <c r="B28" i="11"/>
  <c r="O28" i="12"/>
  <c r="N28" i="12"/>
  <c r="M28" i="12"/>
  <c r="L28" i="12"/>
  <c r="K28" i="12"/>
  <c r="J28" i="12"/>
  <c r="I28" i="12"/>
  <c r="H28" i="12"/>
  <c r="G28" i="12"/>
  <c r="F28" i="12"/>
  <c r="D28" i="12"/>
  <c r="C28" i="12"/>
  <c r="B28" i="12"/>
  <c r="O28" i="13"/>
  <c r="N28" i="13"/>
  <c r="M28" i="13"/>
  <c r="L28" i="13"/>
  <c r="K28" i="13"/>
  <c r="J28" i="13"/>
  <c r="R28" i="13" s="1"/>
  <c r="I28" i="13"/>
  <c r="H28" i="13"/>
  <c r="G28" i="13"/>
  <c r="F28" i="13"/>
  <c r="D28" i="13"/>
  <c r="C28" i="13"/>
  <c r="B28" i="13"/>
  <c r="O28" i="14"/>
  <c r="N28" i="14"/>
  <c r="M28" i="14"/>
  <c r="L28" i="14"/>
  <c r="K28" i="14"/>
  <c r="J28" i="14"/>
  <c r="I28" i="14"/>
  <c r="H28" i="14"/>
  <c r="G28" i="14"/>
  <c r="F28" i="14"/>
  <c r="D28" i="14"/>
  <c r="C28" i="14"/>
  <c r="B28" i="14"/>
  <c r="O28" i="15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S28" i="16" s="1"/>
  <c r="J28" i="16"/>
  <c r="I28" i="16"/>
  <c r="H28" i="16"/>
  <c r="G28" i="16"/>
  <c r="F28" i="16"/>
  <c r="D28" i="16"/>
  <c r="C28" i="16"/>
  <c r="B28" i="16"/>
  <c r="O28" i="17"/>
  <c r="N28" i="17"/>
  <c r="M28" i="17"/>
  <c r="L28" i="17"/>
  <c r="K28" i="17"/>
  <c r="J28" i="17"/>
  <c r="I28" i="17"/>
  <c r="H28" i="17"/>
  <c r="G28" i="17"/>
  <c r="F28" i="17"/>
  <c r="D28" i="17"/>
  <c r="D8" i="17" s="1"/>
  <c r="C28" i="17"/>
  <c r="B28" i="17"/>
  <c r="O28" i="18"/>
  <c r="N28" i="18"/>
  <c r="M28" i="18"/>
  <c r="S28" i="18" s="1"/>
  <c r="L28" i="18"/>
  <c r="K28" i="18"/>
  <c r="J28" i="18"/>
  <c r="I28" i="18"/>
  <c r="H28" i="18"/>
  <c r="G28" i="18"/>
  <c r="G8" i="18" s="1"/>
  <c r="F28" i="18"/>
  <c r="D28" i="18"/>
  <c r="C28" i="18"/>
  <c r="B28" i="18"/>
  <c r="O28" i="19"/>
  <c r="O8" i="19" s="1"/>
  <c r="N28" i="19"/>
  <c r="M28" i="19"/>
  <c r="L28" i="19"/>
  <c r="R28" i="19" s="1"/>
  <c r="K28" i="19"/>
  <c r="J28" i="19"/>
  <c r="I28" i="19"/>
  <c r="H28" i="19"/>
  <c r="H8" i="19" s="1"/>
  <c r="G28" i="19"/>
  <c r="G8" i="19" s="1"/>
  <c r="F28" i="19"/>
  <c r="F8" i="19" s="1"/>
  <c r="D28" i="19"/>
  <c r="C28" i="19"/>
  <c r="B28" i="19"/>
  <c r="O28" i="20"/>
  <c r="N28" i="20"/>
  <c r="M28" i="20"/>
  <c r="L28" i="20"/>
  <c r="K28" i="20"/>
  <c r="S28" i="20" s="1"/>
  <c r="J28" i="20"/>
  <c r="I28" i="20"/>
  <c r="H28" i="20"/>
  <c r="G28" i="20"/>
  <c r="F28" i="20"/>
  <c r="F8" i="20" s="1"/>
  <c r="D28" i="20"/>
  <c r="C28" i="20"/>
  <c r="B28" i="20"/>
  <c r="O28" i="21"/>
  <c r="N28" i="21"/>
  <c r="M28" i="21"/>
  <c r="L28" i="21"/>
  <c r="R28" i="21" s="1"/>
  <c r="K28" i="21"/>
  <c r="J28" i="21"/>
  <c r="I28" i="21"/>
  <c r="H28" i="21"/>
  <c r="H8" i="21" s="1"/>
  <c r="G28" i="21"/>
  <c r="F28" i="21"/>
  <c r="D28" i="21"/>
  <c r="C28" i="21"/>
  <c r="B28" i="21"/>
  <c r="O28" i="22"/>
  <c r="N28" i="22"/>
  <c r="M28" i="22"/>
  <c r="S28" i="22" s="1"/>
  <c r="L28" i="22"/>
  <c r="L8" i="22" s="1"/>
  <c r="K28" i="22"/>
  <c r="J28" i="22"/>
  <c r="J8" i="22" s="1"/>
  <c r="I28" i="22"/>
  <c r="H28" i="22"/>
  <c r="H8" i="22" s="1"/>
  <c r="G28" i="22"/>
  <c r="F28" i="22"/>
  <c r="D28" i="22"/>
  <c r="C28" i="22"/>
  <c r="C8" i="22" s="1"/>
  <c r="B28" i="22"/>
  <c r="O28" i="23"/>
  <c r="N28" i="23"/>
  <c r="M28" i="23"/>
  <c r="L28" i="23"/>
  <c r="K28" i="23"/>
  <c r="S28" i="23" s="1"/>
  <c r="J28" i="23"/>
  <c r="I28" i="23"/>
  <c r="H28" i="23"/>
  <c r="H8" i="23" s="1"/>
  <c r="G28" i="23"/>
  <c r="F28" i="23"/>
  <c r="D28" i="23"/>
  <c r="C28" i="23"/>
  <c r="C8" i="23" s="1"/>
  <c r="B28" i="23"/>
  <c r="O28" i="24"/>
  <c r="N28" i="24"/>
  <c r="M28" i="24"/>
  <c r="L28" i="24"/>
  <c r="K28" i="24"/>
  <c r="S28" i="24" s="1"/>
  <c r="J28" i="24"/>
  <c r="I28" i="24"/>
  <c r="H28" i="24"/>
  <c r="G28" i="24"/>
  <c r="F28" i="24"/>
  <c r="D28" i="24"/>
  <c r="C28" i="24"/>
  <c r="B28" i="24"/>
  <c r="O28" i="25"/>
  <c r="N28" i="25"/>
  <c r="M28" i="25"/>
  <c r="S28" i="25" s="1"/>
  <c r="L28" i="25"/>
  <c r="K28" i="25"/>
  <c r="J28" i="25"/>
  <c r="I28" i="25"/>
  <c r="I8" i="25" s="1"/>
  <c r="H28" i="25"/>
  <c r="H8" i="25" s="1"/>
  <c r="G28" i="25"/>
  <c r="G8" i="25" s="1"/>
  <c r="F28" i="25"/>
  <c r="D28" i="25"/>
  <c r="C28" i="25"/>
  <c r="B28" i="25"/>
  <c r="O28" i="26"/>
  <c r="O8" i="26" s="1"/>
  <c r="N28" i="26"/>
  <c r="M28" i="26"/>
  <c r="L28" i="26"/>
  <c r="K28" i="26"/>
  <c r="S28" i="26" s="1"/>
  <c r="J28" i="26"/>
  <c r="I28" i="26"/>
  <c r="H28" i="26"/>
  <c r="G28" i="26"/>
  <c r="F28" i="26"/>
  <c r="D28" i="26"/>
  <c r="C28" i="26"/>
  <c r="B28" i="26"/>
  <c r="O28" i="27"/>
  <c r="N28" i="27"/>
  <c r="N8" i="27" s="1"/>
  <c r="M28" i="27"/>
  <c r="L28" i="27"/>
  <c r="R28" i="27" s="1"/>
  <c r="K28" i="27"/>
  <c r="J28" i="27"/>
  <c r="I28" i="27"/>
  <c r="H28" i="27"/>
  <c r="G28" i="27"/>
  <c r="F28" i="27"/>
  <c r="D28" i="27"/>
  <c r="C28" i="27"/>
  <c r="B28" i="27"/>
  <c r="O28" i="28"/>
  <c r="N28" i="28"/>
  <c r="M28" i="28"/>
  <c r="L28" i="28"/>
  <c r="K28" i="28"/>
  <c r="S28" i="28" s="1"/>
  <c r="J28" i="28"/>
  <c r="I28" i="28"/>
  <c r="H28" i="28"/>
  <c r="G28" i="28"/>
  <c r="G8" i="28" s="1"/>
  <c r="F28" i="28"/>
  <c r="D28" i="28"/>
  <c r="D8" i="28" s="1"/>
  <c r="C28" i="28"/>
  <c r="B28" i="28"/>
  <c r="O28" i="29"/>
  <c r="N28" i="29"/>
  <c r="M28" i="29"/>
  <c r="S28" i="29" s="1"/>
  <c r="L28" i="29"/>
  <c r="K28" i="29"/>
  <c r="J28" i="29"/>
  <c r="J8" i="29" s="1"/>
  <c r="I28" i="29"/>
  <c r="H28" i="29"/>
  <c r="G28" i="29"/>
  <c r="F28" i="29"/>
  <c r="F8" i="29" s="1"/>
  <c r="D28" i="29"/>
  <c r="C28" i="29"/>
  <c r="B28" i="29"/>
  <c r="O28" i="30"/>
  <c r="N28" i="30"/>
  <c r="M28" i="30"/>
  <c r="L28" i="30"/>
  <c r="K28" i="30"/>
  <c r="J28" i="30"/>
  <c r="I28" i="30"/>
  <c r="H28" i="30"/>
  <c r="G28" i="30"/>
  <c r="F28" i="30"/>
  <c r="D28" i="30"/>
  <c r="C28" i="30"/>
  <c r="B28" i="30"/>
  <c r="O28" i="31"/>
  <c r="N28" i="31"/>
  <c r="M28" i="31"/>
  <c r="L28" i="31"/>
  <c r="K28" i="31"/>
  <c r="S28" i="31" s="1"/>
  <c r="J28" i="31"/>
  <c r="R28" i="31" s="1"/>
  <c r="I28" i="31"/>
  <c r="H28" i="31"/>
  <c r="G28" i="31"/>
  <c r="F28" i="31"/>
  <c r="D28" i="31"/>
  <c r="C28" i="31"/>
  <c r="B28" i="31"/>
  <c r="B8" i="31" s="1"/>
  <c r="O28" i="32"/>
  <c r="N28" i="32"/>
  <c r="M28" i="32"/>
  <c r="L28" i="32"/>
  <c r="K28" i="32"/>
  <c r="K8" i="32" s="1"/>
  <c r="J28" i="32"/>
  <c r="I28" i="32"/>
  <c r="H28" i="32"/>
  <c r="G28" i="32"/>
  <c r="F28" i="32"/>
  <c r="D28" i="32"/>
  <c r="C28" i="32"/>
  <c r="B28" i="32"/>
  <c r="O28" i="33"/>
  <c r="N28" i="33"/>
  <c r="M28" i="33"/>
  <c r="L28" i="33"/>
  <c r="R28" i="33" s="1"/>
  <c r="K28" i="33"/>
  <c r="J28" i="33"/>
  <c r="J8" i="33" s="1"/>
  <c r="I28" i="33"/>
  <c r="I8" i="33" s="1"/>
  <c r="H28" i="33"/>
  <c r="G28" i="33"/>
  <c r="F28" i="33"/>
  <c r="F8" i="33" s="1"/>
  <c r="D28" i="33"/>
  <c r="C28" i="33"/>
  <c r="C8" i="33" s="1"/>
  <c r="B28" i="33"/>
  <c r="O28" i="34"/>
  <c r="N28" i="34"/>
  <c r="M28" i="34"/>
  <c r="L28" i="34"/>
  <c r="K28" i="34"/>
  <c r="S28" i="34" s="1"/>
  <c r="J28" i="34"/>
  <c r="I28" i="34"/>
  <c r="H28" i="34"/>
  <c r="G28" i="34"/>
  <c r="F28" i="34"/>
  <c r="D28" i="34"/>
  <c r="C28" i="34"/>
  <c r="B28" i="34"/>
  <c r="O28" i="35"/>
  <c r="N28" i="35"/>
  <c r="M28" i="35"/>
  <c r="L28" i="35"/>
  <c r="K28" i="35"/>
  <c r="J28" i="35"/>
  <c r="I28" i="35"/>
  <c r="H28" i="35"/>
  <c r="G28" i="35"/>
  <c r="F28" i="35"/>
  <c r="D28" i="35"/>
  <c r="C28" i="35"/>
  <c r="B28" i="35"/>
  <c r="O28" i="36"/>
  <c r="N28" i="36"/>
  <c r="M28" i="36"/>
  <c r="M8" i="36" s="1"/>
  <c r="L28" i="36"/>
  <c r="K28" i="36"/>
  <c r="J28" i="36"/>
  <c r="I28" i="36"/>
  <c r="H28" i="36"/>
  <c r="G28" i="36"/>
  <c r="F28" i="36"/>
  <c r="D28" i="36"/>
  <c r="C28" i="36"/>
  <c r="C8" i="36" s="1"/>
  <c r="B28" i="36"/>
  <c r="O28" i="37"/>
  <c r="N28" i="37"/>
  <c r="N8" i="37" s="1"/>
  <c r="M28" i="37"/>
  <c r="L28" i="37"/>
  <c r="K28" i="37"/>
  <c r="S28" i="37" s="1"/>
  <c r="J28" i="37"/>
  <c r="I28" i="37"/>
  <c r="I8" i="37" s="1"/>
  <c r="H28" i="37"/>
  <c r="G28" i="37"/>
  <c r="F28" i="37"/>
  <c r="D28" i="37"/>
  <c r="C28" i="37"/>
  <c r="B28" i="37"/>
  <c r="O28" i="38"/>
  <c r="N28" i="38"/>
  <c r="N8" i="38" s="1"/>
  <c r="M28" i="38"/>
  <c r="S28" i="38" s="1"/>
  <c r="L28" i="38"/>
  <c r="K28" i="38"/>
  <c r="J28" i="38"/>
  <c r="I28" i="38"/>
  <c r="H28" i="38"/>
  <c r="G28" i="38"/>
  <c r="F28" i="38"/>
  <c r="D28" i="38"/>
  <c r="D8" i="38" s="1"/>
  <c r="C28" i="38"/>
  <c r="B28" i="38"/>
  <c r="O28" i="39"/>
  <c r="N28" i="39"/>
  <c r="M28" i="39"/>
  <c r="L28" i="39"/>
  <c r="K28" i="39"/>
  <c r="S28" i="39" s="1"/>
  <c r="J28" i="39"/>
  <c r="I28" i="39"/>
  <c r="I8" i="39" s="1"/>
  <c r="H28" i="39"/>
  <c r="G28" i="39"/>
  <c r="F28" i="39"/>
  <c r="D28" i="39"/>
  <c r="C28" i="39"/>
  <c r="B28" i="39"/>
  <c r="O28" i="1"/>
  <c r="N28" i="1"/>
  <c r="M28" i="1"/>
  <c r="M8" i="1" s="1"/>
  <c r="L28" i="1"/>
  <c r="L8" i="1" s="1"/>
  <c r="K28" i="1"/>
  <c r="J28" i="1"/>
  <c r="I28" i="1"/>
  <c r="H28" i="1"/>
  <c r="G28" i="1"/>
  <c r="F28" i="1"/>
  <c r="D28" i="1"/>
  <c r="C28" i="1"/>
  <c r="B28" i="1"/>
  <c r="W9" i="2"/>
  <c r="V9" i="2"/>
  <c r="W9" i="3"/>
  <c r="V9" i="3"/>
  <c r="W9" i="4"/>
  <c r="V9" i="4"/>
  <c r="W9" i="5"/>
  <c r="V9" i="5"/>
  <c r="W9" i="6"/>
  <c r="V9" i="6"/>
  <c r="V8" i="6" s="1"/>
  <c r="V61" i="6" s="1"/>
  <c r="W9" i="7"/>
  <c r="V9" i="7"/>
  <c r="V8" i="7" s="1"/>
  <c r="W9" i="8"/>
  <c r="V9" i="8"/>
  <c r="W9" i="9"/>
  <c r="V9" i="9"/>
  <c r="W9" i="10"/>
  <c r="V9" i="10"/>
  <c r="V8" i="10" s="1"/>
  <c r="W9" i="11"/>
  <c r="V9" i="11"/>
  <c r="W9" i="12"/>
  <c r="V9" i="12"/>
  <c r="W9" i="13"/>
  <c r="V9" i="13"/>
  <c r="W9" i="14"/>
  <c r="V9" i="14"/>
  <c r="V8" i="14" s="1"/>
  <c r="W9" i="15"/>
  <c r="V9" i="15"/>
  <c r="V8" i="15" s="1"/>
  <c r="W9" i="16"/>
  <c r="W8" i="16" s="1"/>
  <c r="V9" i="16"/>
  <c r="V8" i="16" s="1"/>
  <c r="W9" i="17"/>
  <c r="V9" i="17"/>
  <c r="W9" i="18"/>
  <c r="V9" i="18"/>
  <c r="V8" i="18" s="1"/>
  <c r="W9" i="19"/>
  <c r="W8" i="19" s="1"/>
  <c r="V9" i="19"/>
  <c r="W9" i="20"/>
  <c r="V9" i="20"/>
  <c r="W9" i="21"/>
  <c r="W8" i="21" s="1"/>
  <c r="V9" i="21"/>
  <c r="W9" i="22"/>
  <c r="W8" i="22" s="1"/>
  <c r="V9" i="22"/>
  <c r="W9" i="23"/>
  <c r="V9" i="23"/>
  <c r="W9" i="24"/>
  <c r="V9" i="24"/>
  <c r="W9" i="25"/>
  <c r="V9" i="25"/>
  <c r="W9" i="26"/>
  <c r="V9" i="26"/>
  <c r="V8" i="26"/>
  <c r="W9" i="27"/>
  <c r="V9" i="27"/>
  <c r="W9" i="28"/>
  <c r="V9" i="28"/>
  <c r="V8" i="28" s="1"/>
  <c r="W9" i="29"/>
  <c r="V9" i="29"/>
  <c r="W9" i="30"/>
  <c r="V9" i="30"/>
  <c r="W9" i="31"/>
  <c r="V9" i="31"/>
  <c r="W9" i="32"/>
  <c r="V9" i="32"/>
  <c r="W9" i="33"/>
  <c r="V9" i="33"/>
  <c r="W9" i="34"/>
  <c r="V9" i="34"/>
  <c r="W9" i="35"/>
  <c r="V9" i="35"/>
  <c r="W9" i="36"/>
  <c r="V9" i="36"/>
  <c r="W9" i="37"/>
  <c r="W8" i="37" s="1"/>
  <c r="V9" i="37"/>
  <c r="W9" i="38"/>
  <c r="V9" i="38"/>
  <c r="W9" i="39"/>
  <c r="V9" i="39"/>
  <c r="W9" i="1"/>
  <c r="V9" i="1"/>
  <c r="O9" i="2"/>
  <c r="O8" i="2" s="1"/>
  <c r="N9" i="2"/>
  <c r="M9" i="2"/>
  <c r="M8" i="2" s="1"/>
  <c r="L9" i="2"/>
  <c r="L8" i="2" s="1"/>
  <c r="K9" i="2"/>
  <c r="J9" i="2"/>
  <c r="I9" i="2"/>
  <c r="H9" i="2"/>
  <c r="G9" i="2"/>
  <c r="F9" i="2"/>
  <c r="D9" i="2"/>
  <c r="C9" i="2"/>
  <c r="B9" i="2"/>
  <c r="B8" i="2" s="1"/>
  <c r="I8" i="2"/>
  <c r="O9" i="3"/>
  <c r="N9" i="3"/>
  <c r="N8" i="3" s="1"/>
  <c r="M9" i="3"/>
  <c r="L9" i="3"/>
  <c r="K9" i="3"/>
  <c r="K8" i="3" s="1"/>
  <c r="J9" i="3"/>
  <c r="I9" i="3"/>
  <c r="H9" i="3"/>
  <c r="G9" i="3"/>
  <c r="F9" i="3"/>
  <c r="F8" i="3" s="1"/>
  <c r="D9" i="3"/>
  <c r="D8" i="3" s="1"/>
  <c r="C9" i="3"/>
  <c r="C8" i="3" s="1"/>
  <c r="B9" i="3"/>
  <c r="M8" i="3"/>
  <c r="O9" i="4"/>
  <c r="N9" i="4"/>
  <c r="M9" i="4"/>
  <c r="L9" i="4"/>
  <c r="K9" i="4"/>
  <c r="J9" i="4"/>
  <c r="I9" i="4"/>
  <c r="H9" i="4"/>
  <c r="H8" i="4" s="1"/>
  <c r="G9" i="4"/>
  <c r="F9" i="4"/>
  <c r="D9" i="4"/>
  <c r="D8" i="4" s="1"/>
  <c r="C9" i="4"/>
  <c r="C8" i="4" s="1"/>
  <c r="B9" i="4"/>
  <c r="M8" i="4"/>
  <c r="O9" i="5"/>
  <c r="N9" i="5"/>
  <c r="M9" i="5"/>
  <c r="M8" i="5" s="1"/>
  <c r="L9" i="5"/>
  <c r="K9" i="5"/>
  <c r="K8" i="5" s="1"/>
  <c r="K61" i="5" s="1"/>
  <c r="K65" i="5" s="1"/>
  <c r="J9" i="5"/>
  <c r="R9" i="5" s="1"/>
  <c r="I9" i="5"/>
  <c r="H9" i="5"/>
  <c r="G9" i="5"/>
  <c r="F9" i="5"/>
  <c r="D9" i="5"/>
  <c r="D8" i="5" s="1"/>
  <c r="C9" i="5"/>
  <c r="C8" i="5" s="1"/>
  <c r="B9" i="5"/>
  <c r="O9" i="6"/>
  <c r="N9" i="6"/>
  <c r="M9" i="6"/>
  <c r="L9" i="6"/>
  <c r="K9" i="6"/>
  <c r="S9" i="6" s="1"/>
  <c r="J9" i="6"/>
  <c r="I9" i="6"/>
  <c r="H9" i="6"/>
  <c r="G9" i="6"/>
  <c r="F9" i="6"/>
  <c r="F8" i="6" s="1"/>
  <c r="D9" i="6"/>
  <c r="C9" i="6"/>
  <c r="B9" i="6"/>
  <c r="O9" i="7"/>
  <c r="O8" i="7" s="1"/>
  <c r="N9" i="7"/>
  <c r="N8" i="7" s="1"/>
  <c r="M9" i="7"/>
  <c r="S9" i="7" s="1"/>
  <c r="L9" i="7"/>
  <c r="K9" i="7"/>
  <c r="J9" i="7"/>
  <c r="I9" i="7"/>
  <c r="I8" i="7" s="1"/>
  <c r="H9" i="7"/>
  <c r="H8" i="7" s="1"/>
  <c r="G9" i="7"/>
  <c r="F9" i="7"/>
  <c r="D9" i="7"/>
  <c r="C9" i="7"/>
  <c r="B9" i="7"/>
  <c r="O9" i="8"/>
  <c r="O8" i="8" s="1"/>
  <c r="N9" i="8"/>
  <c r="N8" i="8" s="1"/>
  <c r="M9" i="8"/>
  <c r="S9" i="8" s="1"/>
  <c r="L9" i="8"/>
  <c r="K9" i="8"/>
  <c r="J9" i="8"/>
  <c r="I9" i="8"/>
  <c r="H9" i="8"/>
  <c r="H8" i="8" s="1"/>
  <c r="G9" i="8"/>
  <c r="F9" i="8"/>
  <c r="F8" i="8" s="1"/>
  <c r="D9" i="8"/>
  <c r="C9" i="8"/>
  <c r="B9" i="8"/>
  <c r="O9" i="9"/>
  <c r="N9" i="9"/>
  <c r="N8" i="9" s="1"/>
  <c r="M9" i="9"/>
  <c r="M8" i="9" s="1"/>
  <c r="L9" i="9"/>
  <c r="K9" i="9"/>
  <c r="J9" i="9"/>
  <c r="I9" i="9"/>
  <c r="H9" i="9"/>
  <c r="G9" i="9"/>
  <c r="F9" i="9"/>
  <c r="F8" i="9" s="1"/>
  <c r="D9" i="9"/>
  <c r="D8" i="9" s="1"/>
  <c r="C9" i="9"/>
  <c r="B9" i="9"/>
  <c r="G8" i="9"/>
  <c r="O9" i="10"/>
  <c r="N9" i="10"/>
  <c r="N8" i="10" s="1"/>
  <c r="M9" i="10"/>
  <c r="L9" i="10"/>
  <c r="L8" i="10" s="1"/>
  <c r="K9" i="10"/>
  <c r="S9" i="10" s="1"/>
  <c r="J9" i="10"/>
  <c r="I9" i="10"/>
  <c r="H9" i="10"/>
  <c r="G9" i="10"/>
  <c r="G8" i="10" s="1"/>
  <c r="F9" i="10"/>
  <c r="F8" i="10" s="1"/>
  <c r="D9" i="10"/>
  <c r="C9" i="10"/>
  <c r="C8" i="10" s="1"/>
  <c r="B9" i="10"/>
  <c r="H8" i="10"/>
  <c r="O9" i="11"/>
  <c r="N9" i="11"/>
  <c r="M9" i="11"/>
  <c r="L9" i="11"/>
  <c r="L8" i="11" s="1"/>
  <c r="K9" i="11"/>
  <c r="J9" i="11"/>
  <c r="I9" i="11"/>
  <c r="H9" i="11"/>
  <c r="H8" i="11" s="1"/>
  <c r="G9" i="11"/>
  <c r="F9" i="11"/>
  <c r="D9" i="11"/>
  <c r="D8" i="11" s="1"/>
  <c r="C9" i="11"/>
  <c r="B9" i="11"/>
  <c r="M8" i="11"/>
  <c r="O9" i="12"/>
  <c r="N9" i="12"/>
  <c r="M9" i="12"/>
  <c r="M8" i="12" s="1"/>
  <c r="L9" i="12"/>
  <c r="L8" i="12" s="1"/>
  <c r="K9" i="12"/>
  <c r="K8" i="12" s="1"/>
  <c r="J9" i="12"/>
  <c r="I9" i="12"/>
  <c r="I8" i="12" s="1"/>
  <c r="H9" i="12"/>
  <c r="G9" i="12"/>
  <c r="F9" i="12"/>
  <c r="D9" i="12"/>
  <c r="D8" i="12" s="1"/>
  <c r="C9" i="12"/>
  <c r="C8" i="12" s="1"/>
  <c r="B9" i="12"/>
  <c r="O9" i="13"/>
  <c r="N9" i="13"/>
  <c r="N8" i="13" s="1"/>
  <c r="M9" i="13"/>
  <c r="L9" i="13"/>
  <c r="L8" i="13" s="1"/>
  <c r="K9" i="13"/>
  <c r="J9" i="13"/>
  <c r="I9" i="13"/>
  <c r="H9" i="13"/>
  <c r="H8" i="13" s="1"/>
  <c r="G9" i="13"/>
  <c r="G8" i="13" s="1"/>
  <c r="F9" i="13"/>
  <c r="D9" i="13"/>
  <c r="C9" i="13"/>
  <c r="C8" i="13" s="1"/>
  <c r="B9" i="13"/>
  <c r="O9" i="14"/>
  <c r="N9" i="14"/>
  <c r="N8" i="14" s="1"/>
  <c r="M9" i="14"/>
  <c r="M8" i="14" s="1"/>
  <c r="L9" i="14"/>
  <c r="K9" i="14"/>
  <c r="K8" i="14" s="1"/>
  <c r="J9" i="14"/>
  <c r="I9" i="14"/>
  <c r="H9" i="14"/>
  <c r="H8" i="14" s="1"/>
  <c r="G9" i="14"/>
  <c r="F9" i="14"/>
  <c r="D9" i="14"/>
  <c r="D8" i="14" s="1"/>
  <c r="C9" i="14"/>
  <c r="B9" i="14"/>
  <c r="B8" i="14" s="1"/>
  <c r="O9" i="15"/>
  <c r="N9" i="15"/>
  <c r="N8" i="15" s="1"/>
  <c r="M9" i="15"/>
  <c r="S9" i="15" s="1"/>
  <c r="L9" i="15"/>
  <c r="L8" i="15" s="1"/>
  <c r="K9" i="15"/>
  <c r="J9" i="15"/>
  <c r="I9" i="15"/>
  <c r="I8" i="15" s="1"/>
  <c r="H9" i="15"/>
  <c r="H8" i="15" s="1"/>
  <c r="G9" i="15"/>
  <c r="G8" i="15" s="1"/>
  <c r="F9" i="15"/>
  <c r="D9" i="15"/>
  <c r="C9" i="15"/>
  <c r="C8" i="15" s="1"/>
  <c r="B9" i="15"/>
  <c r="O9" i="16"/>
  <c r="O8" i="16" s="1"/>
  <c r="N9" i="16"/>
  <c r="N8" i="16" s="1"/>
  <c r="M9" i="16"/>
  <c r="S9" i="16" s="1"/>
  <c r="L9" i="16"/>
  <c r="K9" i="16"/>
  <c r="J9" i="16"/>
  <c r="I9" i="16"/>
  <c r="H9" i="16"/>
  <c r="H8" i="16" s="1"/>
  <c r="G9" i="16"/>
  <c r="F9" i="16"/>
  <c r="F8" i="16" s="1"/>
  <c r="D9" i="16"/>
  <c r="D8" i="16" s="1"/>
  <c r="C9" i="16"/>
  <c r="C8" i="16" s="1"/>
  <c r="B9" i="16"/>
  <c r="O9" i="17"/>
  <c r="N9" i="17"/>
  <c r="M9" i="17"/>
  <c r="M8" i="17" s="1"/>
  <c r="L9" i="17"/>
  <c r="K9" i="17"/>
  <c r="K8" i="17" s="1"/>
  <c r="J9" i="17"/>
  <c r="J8" i="17" s="1"/>
  <c r="I9" i="17"/>
  <c r="I8" i="17" s="1"/>
  <c r="H9" i="17"/>
  <c r="G9" i="17"/>
  <c r="F9" i="17"/>
  <c r="D9" i="17"/>
  <c r="C9" i="17"/>
  <c r="B9" i="17"/>
  <c r="O9" i="18"/>
  <c r="O8" i="18" s="1"/>
  <c r="N9" i="18"/>
  <c r="M9" i="18"/>
  <c r="L9" i="18"/>
  <c r="L8" i="18" s="1"/>
  <c r="K9" i="18"/>
  <c r="K8" i="18" s="1"/>
  <c r="J9" i="18"/>
  <c r="J8" i="18" s="1"/>
  <c r="R8" i="18" s="1"/>
  <c r="I9" i="18"/>
  <c r="H9" i="18"/>
  <c r="G9" i="18"/>
  <c r="F9" i="18"/>
  <c r="D9" i="18"/>
  <c r="C9" i="18"/>
  <c r="C8" i="18" s="1"/>
  <c r="C61" i="18" s="1"/>
  <c r="B9" i="18"/>
  <c r="B8" i="18" s="1"/>
  <c r="N8" i="18"/>
  <c r="O9" i="19"/>
  <c r="N9" i="19"/>
  <c r="M9" i="19"/>
  <c r="L9" i="19"/>
  <c r="K9" i="19"/>
  <c r="K8" i="19" s="1"/>
  <c r="J9" i="19"/>
  <c r="R9" i="19" s="1"/>
  <c r="I9" i="19"/>
  <c r="H9" i="19"/>
  <c r="G9" i="19"/>
  <c r="F9" i="19"/>
  <c r="D9" i="19"/>
  <c r="C9" i="19"/>
  <c r="B9" i="19"/>
  <c r="B8" i="19" s="1"/>
  <c r="O9" i="20"/>
  <c r="N9" i="20"/>
  <c r="M9" i="20"/>
  <c r="L9" i="20"/>
  <c r="L8" i="20" s="1"/>
  <c r="K9" i="20"/>
  <c r="J9" i="20"/>
  <c r="J8" i="20" s="1"/>
  <c r="I9" i="20"/>
  <c r="H9" i="20"/>
  <c r="H8" i="20" s="1"/>
  <c r="G9" i="20"/>
  <c r="F9" i="20"/>
  <c r="D9" i="20"/>
  <c r="C9" i="20"/>
  <c r="C8" i="20" s="1"/>
  <c r="B9" i="20"/>
  <c r="O8" i="20"/>
  <c r="O9" i="21"/>
  <c r="O8" i="21" s="1"/>
  <c r="N9" i="21"/>
  <c r="N8" i="21" s="1"/>
  <c r="M9" i="21"/>
  <c r="L9" i="21"/>
  <c r="K9" i="21"/>
  <c r="K8" i="21" s="1"/>
  <c r="J9" i="21"/>
  <c r="J8" i="21" s="1"/>
  <c r="I9" i="21"/>
  <c r="I8" i="21" s="1"/>
  <c r="H9" i="21"/>
  <c r="G9" i="21"/>
  <c r="F9" i="21"/>
  <c r="F8" i="21" s="1"/>
  <c r="D9" i="21"/>
  <c r="D8" i="21" s="1"/>
  <c r="C9" i="21"/>
  <c r="C8" i="21" s="1"/>
  <c r="C61" i="21" s="1"/>
  <c r="C65" i="21" s="1"/>
  <c r="B9" i="21"/>
  <c r="B8" i="21" s="1"/>
  <c r="O9" i="22"/>
  <c r="N9" i="22"/>
  <c r="N8" i="22" s="1"/>
  <c r="M9" i="22"/>
  <c r="L9" i="22"/>
  <c r="K9" i="22"/>
  <c r="S9" i="22" s="1"/>
  <c r="J9" i="22"/>
  <c r="I9" i="22"/>
  <c r="I8" i="22" s="1"/>
  <c r="H9" i="22"/>
  <c r="G9" i="22"/>
  <c r="F9" i="22"/>
  <c r="F8" i="22" s="1"/>
  <c r="D9" i="22"/>
  <c r="C9" i="22"/>
  <c r="B9" i="22"/>
  <c r="O9" i="23"/>
  <c r="O8" i="23" s="1"/>
  <c r="N9" i="23"/>
  <c r="M9" i="23"/>
  <c r="M8" i="23" s="1"/>
  <c r="L9" i="23"/>
  <c r="K9" i="23"/>
  <c r="J9" i="23"/>
  <c r="I9" i="23"/>
  <c r="I8" i="23" s="1"/>
  <c r="H9" i="23"/>
  <c r="G9" i="23"/>
  <c r="F9" i="23"/>
  <c r="D9" i="23"/>
  <c r="C9" i="23"/>
  <c r="B9" i="23"/>
  <c r="O9" i="24"/>
  <c r="N9" i="24"/>
  <c r="M9" i="24"/>
  <c r="L9" i="24"/>
  <c r="K9" i="24"/>
  <c r="J9" i="24"/>
  <c r="I9" i="24"/>
  <c r="H9" i="24"/>
  <c r="G9" i="24"/>
  <c r="F9" i="24"/>
  <c r="F8" i="24" s="1"/>
  <c r="D9" i="24"/>
  <c r="D8" i="24" s="1"/>
  <c r="C9" i="24"/>
  <c r="B9" i="24"/>
  <c r="O9" i="25"/>
  <c r="N9" i="25"/>
  <c r="M9" i="25"/>
  <c r="M8" i="25" s="1"/>
  <c r="L9" i="25"/>
  <c r="K9" i="25"/>
  <c r="K8" i="25" s="1"/>
  <c r="J9" i="25"/>
  <c r="I9" i="25"/>
  <c r="H9" i="25"/>
  <c r="G9" i="25"/>
  <c r="F9" i="25"/>
  <c r="D9" i="25"/>
  <c r="C9" i="25"/>
  <c r="B9" i="25"/>
  <c r="O9" i="26"/>
  <c r="N9" i="26"/>
  <c r="M9" i="26"/>
  <c r="L9" i="26"/>
  <c r="K9" i="26"/>
  <c r="J9" i="26"/>
  <c r="J8" i="26" s="1"/>
  <c r="I9" i="26"/>
  <c r="H9" i="26"/>
  <c r="G9" i="26"/>
  <c r="F9" i="26"/>
  <c r="D9" i="26"/>
  <c r="C9" i="26"/>
  <c r="C8" i="26" s="1"/>
  <c r="B9" i="26"/>
  <c r="O9" i="27"/>
  <c r="O8" i="27" s="1"/>
  <c r="N9" i="27"/>
  <c r="M9" i="27"/>
  <c r="L9" i="27"/>
  <c r="K9" i="27"/>
  <c r="J9" i="27"/>
  <c r="J8" i="27" s="1"/>
  <c r="I9" i="27"/>
  <c r="H9" i="27"/>
  <c r="G9" i="27"/>
  <c r="F9" i="27"/>
  <c r="D9" i="27"/>
  <c r="C9" i="27"/>
  <c r="C8" i="27" s="1"/>
  <c r="B9" i="27"/>
  <c r="M8" i="27"/>
  <c r="O9" i="28"/>
  <c r="N9" i="28"/>
  <c r="M9" i="28"/>
  <c r="L9" i="28"/>
  <c r="K9" i="28"/>
  <c r="S9" i="28" s="1"/>
  <c r="J9" i="28"/>
  <c r="J8" i="28" s="1"/>
  <c r="I9" i="28"/>
  <c r="I8" i="28" s="1"/>
  <c r="H9" i="28"/>
  <c r="G9" i="28"/>
  <c r="F9" i="28"/>
  <c r="D9" i="28"/>
  <c r="C9" i="28"/>
  <c r="C8" i="28" s="1"/>
  <c r="B9" i="28"/>
  <c r="O9" i="29"/>
  <c r="N9" i="29"/>
  <c r="N8" i="29" s="1"/>
  <c r="M9" i="29"/>
  <c r="L9" i="29"/>
  <c r="K9" i="29"/>
  <c r="K8" i="29" s="1"/>
  <c r="J9" i="29"/>
  <c r="R9" i="29" s="1"/>
  <c r="I9" i="29"/>
  <c r="H9" i="29"/>
  <c r="G9" i="29"/>
  <c r="F9" i="29"/>
  <c r="D9" i="29"/>
  <c r="C9" i="29"/>
  <c r="C8" i="29" s="1"/>
  <c r="B9" i="29"/>
  <c r="B8" i="29" s="1"/>
  <c r="O9" i="30"/>
  <c r="N9" i="30"/>
  <c r="M9" i="30"/>
  <c r="L9" i="30"/>
  <c r="K9" i="30"/>
  <c r="J9" i="30"/>
  <c r="I9" i="30"/>
  <c r="H9" i="30"/>
  <c r="G9" i="30"/>
  <c r="F9" i="30"/>
  <c r="D9" i="30"/>
  <c r="D8" i="30" s="1"/>
  <c r="C9" i="30"/>
  <c r="B9" i="30"/>
  <c r="L8" i="30"/>
  <c r="C8" i="30"/>
  <c r="B8" i="30"/>
  <c r="O9" i="31"/>
  <c r="O8" i="31" s="1"/>
  <c r="N9" i="31"/>
  <c r="N8" i="31" s="1"/>
  <c r="M9" i="31"/>
  <c r="L9" i="31"/>
  <c r="K9" i="31"/>
  <c r="J9" i="31"/>
  <c r="R9" i="31" s="1"/>
  <c r="I9" i="31"/>
  <c r="H9" i="31"/>
  <c r="G9" i="31"/>
  <c r="G8" i="31" s="1"/>
  <c r="F9" i="31"/>
  <c r="D9" i="31"/>
  <c r="C9" i="31"/>
  <c r="B9" i="31"/>
  <c r="O9" i="32"/>
  <c r="N9" i="32"/>
  <c r="N8" i="32" s="1"/>
  <c r="M9" i="32"/>
  <c r="L9" i="32"/>
  <c r="K9" i="32"/>
  <c r="J9" i="32"/>
  <c r="I9" i="32"/>
  <c r="H9" i="32"/>
  <c r="H8" i="32" s="1"/>
  <c r="G9" i="32"/>
  <c r="G8" i="32" s="1"/>
  <c r="F9" i="32"/>
  <c r="F8" i="32" s="1"/>
  <c r="D9" i="32"/>
  <c r="C9" i="32"/>
  <c r="B9" i="32"/>
  <c r="O9" i="33"/>
  <c r="O8" i="33" s="1"/>
  <c r="N9" i="33"/>
  <c r="M9" i="33"/>
  <c r="L9" i="33"/>
  <c r="K9" i="33"/>
  <c r="J9" i="33"/>
  <c r="I9" i="33"/>
  <c r="H9" i="33"/>
  <c r="H8" i="33" s="1"/>
  <c r="G9" i="33"/>
  <c r="F9" i="33"/>
  <c r="D9" i="33"/>
  <c r="C9" i="33"/>
  <c r="B9" i="33"/>
  <c r="O9" i="34"/>
  <c r="N9" i="34"/>
  <c r="M9" i="34"/>
  <c r="L9" i="34"/>
  <c r="K9" i="34"/>
  <c r="K8" i="34" s="1"/>
  <c r="J9" i="34"/>
  <c r="I9" i="34"/>
  <c r="I8" i="34" s="1"/>
  <c r="H9" i="34"/>
  <c r="H8" i="34" s="1"/>
  <c r="G9" i="34"/>
  <c r="G8" i="34" s="1"/>
  <c r="F9" i="34"/>
  <c r="D9" i="34"/>
  <c r="C9" i="34"/>
  <c r="B9" i="34"/>
  <c r="O9" i="35"/>
  <c r="N9" i="35"/>
  <c r="M9" i="35"/>
  <c r="L9" i="35"/>
  <c r="K9" i="35"/>
  <c r="J9" i="35"/>
  <c r="I9" i="35"/>
  <c r="H9" i="35"/>
  <c r="G9" i="35"/>
  <c r="F9" i="35"/>
  <c r="D9" i="35"/>
  <c r="C9" i="35"/>
  <c r="B9" i="35"/>
  <c r="O9" i="36"/>
  <c r="O8" i="36" s="1"/>
  <c r="N9" i="36"/>
  <c r="M9" i="36"/>
  <c r="L9" i="36"/>
  <c r="K9" i="36"/>
  <c r="J9" i="36"/>
  <c r="R9" i="36" s="1"/>
  <c r="I9" i="36"/>
  <c r="H9" i="36"/>
  <c r="G9" i="36"/>
  <c r="F9" i="36"/>
  <c r="D9" i="36"/>
  <c r="C9" i="36"/>
  <c r="B9" i="36"/>
  <c r="O9" i="37"/>
  <c r="O8" i="37" s="1"/>
  <c r="N9" i="37"/>
  <c r="M9" i="37"/>
  <c r="M8" i="37" s="1"/>
  <c r="L9" i="37"/>
  <c r="K9" i="37"/>
  <c r="J9" i="37"/>
  <c r="I9" i="37"/>
  <c r="H9" i="37"/>
  <c r="G9" i="37"/>
  <c r="G8" i="37" s="1"/>
  <c r="F9" i="37"/>
  <c r="D9" i="37"/>
  <c r="D8" i="37" s="1"/>
  <c r="C9" i="37"/>
  <c r="B9" i="37"/>
  <c r="O9" i="38"/>
  <c r="N9" i="38"/>
  <c r="M9" i="38"/>
  <c r="L9" i="38"/>
  <c r="K9" i="38"/>
  <c r="J9" i="38"/>
  <c r="I9" i="38"/>
  <c r="H9" i="38"/>
  <c r="G9" i="38"/>
  <c r="F9" i="38"/>
  <c r="D9" i="38"/>
  <c r="C9" i="38"/>
  <c r="C8" i="38" s="1"/>
  <c r="B9" i="38"/>
  <c r="O9" i="39"/>
  <c r="O8" i="39" s="1"/>
  <c r="N9" i="39"/>
  <c r="M9" i="39"/>
  <c r="L9" i="39"/>
  <c r="L8" i="39" s="1"/>
  <c r="K9" i="39"/>
  <c r="S9" i="39" s="1"/>
  <c r="J9" i="39"/>
  <c r="J8" i="39" s="1"/>
  <c r="I9" i="39"/>
  <c r="H9" i="39"/>
  <c r="H8" i="39" s="1"/>
  <c r="G9" i="39"/>
  <c r="G8" i="39" s="1"/>
  <c r="F9" i="39"/>
  <c r="F8" i="39" s="1"/>
  <c r="D9" i="39"/>
  <c r="C9" i="39"/>
  <c r="B9" i="39"/>
  <c r="O9" i="1"/>
  <c r="N9" i="1"/>
  <c r="M9" i="1"/>
  <c r="L9" i="1"/>
  <c r="K9" i="1"/>
  <c r="J9" i="1"/>
  <c r="J8" i="1" s="1"/>
  <c r="I9" i="1"/>
  <c r="H9" i="1"/>
  <c r="G9" i="1"/>
  <c r="F9" i="1"/>
  <c r="D9" i="1"/>
  <c r="C9" i="1"/>
  <c r="B9" i="1"/>
  <c r="N8" i="1"/>
  <c r="S64" i="39"/>
  <c r="R64" i="39"/>
  <c r="Q64" i="39"/>
  <c r="P64" i="39"/>
  <c r="E64" i="39"/>
  <c r="S63" i="39"/>
  <c r="R63" i="39"/>
  <c r="Q63" i="39"/>
  <c r="Q62" i="39" s="1"/>
  <c r="P63" i="39"/>
  <c r="E63" i="39"/>
  <c r="T63" i="39" s="1"/>
  <c r="S62" i="39"/>
  <c r="S60" i="39"/>
  <c r="R60" i="39"/>
  <c r="Q60" i="39"/>
  <c r="P60" i="39"/>
  <c r="E60" i="39"/>
  <c r="T59" i="39"/>
  <c r="S59" i="39"/>
  <c r="R59" i="39"/>
  <c r="Q59" i="39"/>
  <c r="P59" i="39"/>
  <c r="E59" i="39"/>
  <c r="U59" i="39" s="1"/>
  <c r="S58" i="39"/>
  <c r="R58" i="39"/>
  <c r="Q58" i="39"/>
  <c r="P58" i="39"/>
  <c r="E58" i="39"/>
  <c r="U58" i="39" s="1"/>
  <c r="U57" i="39"/>
  <c r="S57" i="39"/>
  <c r="R57" i="39"/>
  <c r="Q57" i="39"/>
  <c r="P57" i="39"/>
  <c r="E57" i="39"/>
  <c r="T57" i="39" s="1"/>
  <c r="U55" i="39"/>
  <c r="S55" i="39"/>
  <c r="R55" i="39"/>
  <c r="Q55" i="39"/>
  <c r="P55" i="39"/>
  <c r="E55" i="39"/>
  <c r="T55" i="39" s="1"/>
  <c r="S54" i="39"/>
  <c r="R54" i="39"/>
  <c r="Q54" i="39"/>
  <c r="P54" i="39"/>
  <c r="E54" i="39"/>
  <c r="U53" i="39"/>
  <c r="S53" i="39"/>
  <c r="R53" i="39"/>
  <c r="Q53" i="39"/>
  <c r="P53" i="39"/>
  <c r="E53" i="39"/>
  <c r="T53" i="39" s="1"/>
  <c r="S52" i="39"/>
  <c r="R52" i="39"/>
  <c r="Q52" i="39"/>
  <c r="P52" i="39"/>
  <c r="E52" i="39"/>
  <c r="S51" i="39"/>
  <c r="R51" i="39"/>
  <c r="Q51" i="39"/>
  <c r="P51" i="39"/>
  <c r="E51" i="39"/>
  <c r="U50" i="39"/>
  <c r="S50" i="39"/>
  <c r="R50" i="39"/>
  <c r="Q50" i="39"/>
  <c r="P50" i="39"/>
  <c r="E50" i="39"/>
  <c r="T50" i="39" s="1"/>
  <c r="S49" i="39"/>
  <c r="R49" i="39"/>
  <c r="Q49" i="39"/>
  <c r="P49" i="39"/>
  <c r="E49" i="39"/>
  <c r="S48" i="39"/>
  <c r="R48" i="39"/>
  <c r="Q48" i="39"/>
  <c r="P48" i="39"/>
  <c r="E48" i="39"/>
  <c r="S47" i="39"/>
  <c r="R47" i="39"/>
  <c r="Q47" i="39"/>
  <c r="U47" i="39" s="1"/>
  <c r="P47" i="39"/>
  <c r="E47" i="39"/>
  <c r="S46" i="39"/>
  <c r="R46" i="39"/>
  <c r="Q46" i="39"/>
  <c r="P46" i="39"/>
  <c r="E46" i="39"/>
  <c r="U46" i="39" s="1"/>
  <c r="S45" i="39"/>
  <c r="R45" i="39"/>
  <c r="Q45" i="39"/>
  <c r="P45" i="39"/>
  <c r="E45" i="39"/>
  <c r="S42" i="39"/>
  <c r="R42" i="39"/>
  <c r="Q42" i="39"/>
  <c r="P42" i="39"/>
  <c r="E42" i="39"/>
  <c r="U42" i="39" s="1"/>
  <c r="S41" i="39"/>
  <c r="R41" i="39"/>
  <c r="Q41" i="39"/>
  <c r="P41" i="39"/>
  <c r="E41" i="39"/>
  <c r="T41" i="39" s="1"/>
  <c r="U40" i="39"/>
  <c r="S40" i="39"/>
  <c r="R40" i="39"/>
  <c r="Q40" i="39"/>
  <c r="P40" i="39"/>
  <c r="E40" i="39"/>
  <c r="T40" i="39" s="1"/>
  <c r="T39" i="39"/>
  <c r="S39" i="39"/>
  <c r="R39" i="39"/>
  <c r="Q39" i="39"/>
  <c r="P39" i="39"/>
  <c r="E39" i="39"/>
  <c r="U39" i="39" s="1"/>
  <c r="S38" i="39"/>
  <c r="R38" i="39"/>
  <c r="Q38" i="39"/>
  <c r="P38" i="39"/>
  <c r="E38" i="39"/>
  <c r="S37" i="39"/>
  <c r="R37" i="39"/>
  <c r="Q37" i="39"/>
  <c r="P37" i="39"/>
  <c r="E37" i="39"/>
  <c r="S36" i="39"/>
  <c r="R36" i="39"/>
  <c r="Q36" i="39"/>
  <c r="P36" i="39"/>
  <c r="E36" i="39"/>
  <c r="T36" i="39" s="1"/>
  <c r="S35" i="39"/>
  <c r="R35" i="39"/>
  <c r="Q35" i="39"/>
  <c r="P35" i="39"/>
  <c r="E35" i="39"/>
  <c r="T35" i="39" s="1"/>
  <c r="S34" i="39"/>
  <c r="R34" i="39"/>
  <c r="Q34" i="39"/>
  <c r="P34" i="39"/>
  <c r="E34" i="39"/>
  <c r="S33" i="39"/>
  <c r="R33" i="39"/>
  <c r="Q33" i="39"/>
  <c r="P33" i="39"/>
  <c r="E33" i="39"/>
  <c r="U32" i="39"/>
  <c r="T32" i="39"/>
  <c r="S32" i="39"/>
  <c r="R32" i="39"/>
  <c r="Q32" i="39"/>
  <c r="P32" i="39"/>
  <c r="E32" i="39"/>
  <c r="S31" i="39"/>
  <c r="R31" i="39"/>
  <c r="Q31" i="39"/>
  <c r="U31" i="39" s="1"/>
  <c r="P31" i="39"/>
  <c r="T31" i="39" s="1"/>
  <c r="E31" i="39"/>
  <c r="S30" i="39"/>
  <c r="R30" i="39"/>
  <c r="Q30" i="39"/>
  <c r="P30" i="39"/>
  <c r="E30" i="39"/>
  <c r="U30" i="39" s="1"/>
  <c r="S29" i="39"/>
  <c r="R29" i="39"/>
  <c r="Q29" i="39"/>
  <c r="P29" i="39"/>
  <c r="E29" i="39"/>
  <c r="T29" i="39" s="1"/>
  <c r="R28" i="39"/>
  <c r="S27" i="39"/>
  <c r="R27" i="39"/>
  <c r="Q27" i="39"/>
  <c r="P27" i="39"/>
  <c r="E27" i="39"/>
  <c r="U27" i="39" s="1"/>
  <c r="S26" i="39"/>
  <c r="R26" i="39"/>
  <c r="Q26" i="39"/>
  <c r="P26" i="39"/>
  <c r="E26" i="39"/>
  <c r="S25" i="39"/>
  <c r="R25" i="39"/>
  <c r="Q25" i="39"/>
  <c r="P25" i="39"/>
  <c r="E25" i="39"/>
  <c r="S24" i="39"/>
  <c r="R24" i="39"/>
  <c r="Q24" i="39"/>
  <c r="P24" i="39"/>
  <c r="E24" i="39"/>
  <c r="U23" i="39"/>
  <c r="S23" i="39"/>
  <c r="R23" i="39"/>
  <c r="Q23" i="39"/>
  <c r="P23" i="39"/>
  <c r="E23" i="39"/>
  <c r="T23" i="39" s="1"/>
  <c r="S22" i="39"/>
  <c r="R22" i="39"/>
  <c r="Q22" i="39"/>
  <c r="P22" i="39"/>
  <c r="E22" i="39"/>
  <c r="S21" i="39"/>
  <c r="R21" i="39"/>
  <c r="Q21" i="39"/>
  <c r="P21" i="39"/>
  <c r="E21" i="39"/>
  <c r="U21" i="39" s="1"/>
  <c r="S20" i="39"/>
  <c r="R20" i="39"/>
  <c r="Q20" i="39"/>
  <c r="P20" i="39"/>
  <c r="E20" i="39"/>
  <c r="T20" i="39" s="1"/>
  <c r="S19" i="39"/>
  <c r="R19" i="39"/>
  <c r="Q19" i="39"/>
  <c r="P19" i="39"/>
  <c r="E19" i="39"/>
  <c r="T19" i="39" s="1"/>
  <c r="S18" i="39"/>
  <c r="R18" i="39"/>
  <c r="Q18" i="39"/>
  <c r="P18" i="39"/>
  <c r="E18" i="39"/>
  <c r="U18" i="39" s="1"/>
  <c r="S17" i="39"/>
  <c r="R17" i="39"/>
  <c r="Q17" i="39"/>
  <c r="P17" i="39"/>
  <c r="E17" i="39"/>
  <c r="T17" i="39" s="1"/>
  <c r="U16" i="39"/>
  <c r="S16" i="39"/>
  <c r="R16" i="39"/>
  <c r="Q16" i="39"/>
  <c r="P16" i="39"/>
  <c r="E16" i="39"/>
  <c r="T16" i="39" s="1"/>
  <c r="S15" i="39"/>
  <c r="R15" i="39"/>
  <c r="Q15" i="39"/>
  <c r="P15" i="39"/>
  <c r="E15" i="39"/>
  <c r="U15" i="39" s="1"/>
  <c r="S14" i="39"/>
  <c r="R14" i="39"/>
  <c r="Q14" i="39"/>
  <c r="P14" i="39"/>
  <c r="E14" i="39"/>
  <c r="U14" i="39" s="1"/>
  <c r="S13" i="39"/>
  <c r="R13" i="39"/>
  <c r="Q13" i="39"/>
  <c r="P13" i="39"/>
  <c r="E13" i="39"/>
  <c r="U13" i="39" s="1"/>
  <c r="S12" i="39"/>
  <c r="R12" i="39"/>
  <c r="Q12" i="39"/>
  <c r="P12" i="39"/>
  <c r="E12" i="39"/>
  <c r="T12" i="39" s="1"/>
  <c r="S11" i="39"/>
  <c r="R11" i="39"/>
  <c r="Q11" i="39"/>
  <c r="P11" i="39"/>
  <c r="E11" i="39"/>
  <c r="T11" i="39" s="1"/>
  <c r="S10" i="39"/>
  <c r="R10" i="39"/>
  <c r="Q10" i="39"/>
  <c r="P10" i="39"/>
  <c r="E10" i="39"/>
  <c r="S64" i="38"/>
  <c r="R64" i="38"/>
  <c r="Q64" i="38"/>
  <c r="P64" i="38"/>
  <c r="E64" i="38"/>
  <c r="T64" i="38" s="1"/>
  <c r="S63" i="38"/>
  <c r="R63" i="38"/>
  <c r="Q63" i="38"/>
  <c r="P63" i="38"/>
  <c r="P62" i="38" s="1"/>
  <c r="E63" i="38"/>
  <c r="S62" i="38"/>
  <c r="S60" i="38"/>
  <c r="R60" i="38"/>
  <c r="Q60" i="38"/>
  <c r="P60" i="38"/>
  <c r="E60" i="38"/>
  <c r="U60" i="38" s="1"/>
  <c r="S59" i="38"/>
  <c r="R59" i="38"/>
  <c r="Q59" i="38"/>
  <c r="P59" i="38"/>
  <c r="E59" i="38"/>
  <c r="U59" i="38" s="1"/>
  <c r="U58" i="38"/>
  <c r="T58" i="38"/>
  <c r="S58" i="38"/>
  <c r="R58" i="38"/>
  <c r="Q58" i="38"/>
  <c r="P58" i="38"/>
  <c r="E58" i="38"/>
  <c r="U57" i="38"/>
  <c r="S57" i="38"/>
  <c r="R57" i="38"/>
  <c r="Q57" i="38"/>
  <c r="P57" i="38"/>
  <c r="E57" i="38"/>
  <c r="T57" i="38" s="1"/>
  <c r="S55" i="38"/>
  <c r="R55" i="38"/>
  <c r="Q55" i="38"/>
  <c r="P55" i="38"/>
  <c r="E55" i="38"/>
  <c r="T54" i="38"/>
  <c r="S54" i="38"/>
  <c r="R54" i="38"/>
  <c r="Q54" i="38"/>
  <c r="P54" i="38"/>
  <c r="E54" i="38"/>
  <c r="U54" i="38" s="1"/>
  <c r="U53" i="38"/>
  <c r="T53" i="38"/>
  <c r="S53" i="38"/>
  <c r="R53" i="38"/>
  <c r="Q53" i="38"/>
  <c r="P53" i="38"/>
  <c r="E53" i="38"/>
  <c r="S52" i="38"/>
  <c r="R52" i="38"/>
  <c r="Q52" i="38"/>
  <c r="P52" i="38"/>
  <c r="E52" i="38"/>
  <c r="S51" i="38"/>
  <c r="R51" i="38"/>
  <c r="Q51" i="38"/>
  <c r="P51" i="38"/>
  <c r="E51" i="38"/>
  <c r="U51" i="38" s="1"/>
  <c r="S50" i="38"/>
  <c r="R50" i="38"/>
  <c r="Q50" i="38"/>
  <c r="P50" i="38"/>
  <c r="E50" i="38"/>
  <c r="U50" i="38" s="1"/>
  <c r="S49" i="38"/>
  <c r="R49" i="38"/>
  <c r="Q49" i="38"/>
  <c r="P49" i="38"/>
  <c r="E49" i="38"/>
  <c r="T49" i="38" s="1"/>
  <c r="U48" i="38"/>
  <c r="S48" i="38"/>
  <c r="R48" i="38"/>
  <c r="Q48" i="38"/>
  <c r="P48" i="38"/>
  <c r="E48" i="38"/>
  <c r="T48" i="38" s="1"/>
  <c r="T47" i="38"/>
  <c r="S47" i="38"/>
  <c r="R47" i="38"/>
  <c r="Q47" i="38"/>
  <c r="P47" i="38"/>
  <c r="E47" i="38"/>
  <c r="U47" i="38" s="1"/>
  <c r="U46" i="38"/>
  <c r="S46" i="38"/>
  <c r="R46" i="38"/>
  <c r="Q46" i="38"/>
  <c r="P46" i="38"/>
  <c r="E46" i="38"/>
  <c r="T46" i="38" s="1"/>
  <c r="S45" i="38"/>
  <c r="R45" i="38"/>
  <c r="Q45" i="38"/>
  <c r="P45" i="38"/>
  <c r="E45" i="38"/>
  <c r="R44" i="38"/>
  <c r="S42" i="38"/>
  <c r="R42" i="38"/>
  <c r="Q42" i="38"/>
  <c r="P42" i="38"/>
  <c r="E42" i="38"/>
  <c r="T42" i="38" s="1"/>
  <c r="S41" i="38"/>
  <c r="R41" i="38"/>
  <c r="Q41" i="38"/>
  <c r="P41" i="38"/>
  <c r="E41" i="38"/>
  <c r="U41" i="38" s="1"/>
  <c r="T40" i="38"/>
  <c r="S40" i="38"/>
  <c r="R40" i="38"/>
  <c r="Q40" i="38"/>
  <c r="P40" i="38"/>
  <c r="E40" i="38"/>
  <c r="U40" i="38" s="1"/>
  <c r="S39" i="38"/>
  <c r="R39" i="38"/>
  <c r="Q39" i="38"/>
  <c r="P39" i="38"/>
  <c r="E39" i="38"/>
  <c r="U39" i="38" s="1"/>
  <c r="S38" i="38"/>
  <c r="R38" i="38"/>
  <c r="Q38" i="38"/>
  <c r="P38" i="38"/>
  <c r="E38" i="38"/>
  <c r="U38" i="38" s="1"/>
  <c r="S37" i="38"/>
  <c r="R37" i="38"/>
  <c r="Q37" i="38"/>
  <c r="P37" i="38"/>
  <c r="E37" i="38"/>
  <c r="U37" i="38" s="1"/>
  <c r="S36" i="38"/>
  <c r="R36" i="38"/>
  <c r="Q36" i="38"/>
  <c r="P36" i="38"/>
  <c r="E36" i="38"/>
  <c r="U36" i="38" s="1"/>
  <c r="S35" i="38"/>
  <c r="R35" i="38"/>
  <c r="Q35" i="38"/>
  <c r="P35" i="38"/>
  <c r="E35" i="38"/>
  <c r="T35" i="38" s="1"/>
  <c r="U34" i="38"/>
  <c r="S34" i="38"/>
  <c r="R34" i="38"/>
  <c r="Q34" i="38"/>
  <c r="P34" i="38"/>
  <c r="E34" i="38"/>
  <c r="T34" i="38" s="1"/>
  <c r="U33" i="38"/>
  <c r="S33" i="38"/>
  <c r="R33" i="38"/>
  <c r="Q33" i="38"/>
  <c r="P33" i="38"/>
  <c r="T33" i="38" s="1"/>
  <c r="E33" i="38"/>
  <c r="U32" i="38"/>
  <c r="T32" i="38"/>
  <c r="S32" i="38"/>
  <c r="R32" i="38"/>
  <c r="Q32" i="38"/>
  <c r="P32" i="38"/>
  <c r="E32" i="38"/>
  <c r="S31" i="38"/>
  <c r="R31" i="38"/>
  <c r="Q31" i="38"/>
  <c r="U31" i="38" s="1"/>
  <c r="P31" i="38"/>
  <c r="E31" i="38"/>
  <c r="T31" i="38" s="1"/>
  <c r="S30" i="38"/>
  <c r="R30" i="38"/>
  <c r="Q30" i="38"/>
  <c r="P30" i="38"/>
  <c r="E30" i="38"/>
  <c r="T29" i="38"/>
  <c r="S29" i="38"/>
  <c r="R29" i="38"/>
  <c r="Q29" i="38"/>
  <c r="P29" i="38"/>
  <c r="E29" i="38"/>
  <c r="U27" i="38"/>
  <c r="T27" i="38"/>
  <c r="S27" i="38"/>
  <c r="R27" i="38"/>
  <c r="Q27" i="38"/>
  <c r="P27" i="38"/>
  <c r="E27" i="38"/>
  <c r="U26" i="38"/>
  <c r="S26" i="38"/>
  <c r="R26" i="38"/>
  <c r="Q26" i="38"/>
  <c r="P26" i="38"/>
  <c r="E26" i="38"/>
  <c r="T26" i="38" s="1"/>
  <c r="T25" i="38"/>
  <c r="S25" i="38"/>
  <c r="R25" i="38"/>
  <c r="Q25" i="38"/>
  <c r="P25" i="38"/>
  <c r="E25" i="38"/>
  <c r="U25" i="38" s="1"/>
  <c r="S24" i="38"/>
  <c r="R24" i="38"/>
  <c r="Q24" i="38"/>
  <c r="P24" i="38"/>
  <c r="E24" i="38"/>
  <c r="U24" i="38" s="1"/>
  <c r="S23" i="38"/>
  <c r="R23" i="38"/>
  <c r="Q23" i="38"/>
  <c r="P23" i="38"/>
  <c r="E23" i="38"/>
  <c r="U23" i="38" s="1"/>
  <c r="S22" i="38"/>
  <c r="R22" i="38"/>
  <c r="Q22" i="38"/>
  <c r="P22" i="38"/>
  <c r="E22" i="38"/>
  <c r="T22" i="38" s="1"/>
  <c r="U21" i="38"/>
  <c r="S21" i="38"/>
  <c r="R21" i="38"/>
  <c r="Q21" i="38"/>
  <c r="P21" i="38"/>
  <c r="E21" i="38"/>
  <c r="T21" i="38" s="1"/>
  <c r="T20" i="38"/>
  <c r="S20" i="38"/>
  <c r="R20" i="38"/>
  <c r="Q20" i="38"/>
  <c r="P20" i="38"/>
  <c r="E20" i="38"/>
  <c r="U20" i="38" s="1"/>
  <c r="S19" i="38"/>
  <c r="R19" i="38"/>
  <c r="Q19" i="38"/>
  <c r="P19" i="38"/>
  <c r="E19" i="38"/>
  <c r="U19" i="38" s="1"/>
  <c r="U18" i="38"/>
  <c r="S18" i="38"/>
  <c r="R18" i="38"/>
  <c r="Q18" i="38"/>
  <c r="P18" i="38"/>
  <c r="E18" i="38"/>
  <c r="T18" i="38" s="1"/>
  <c r="T17" i="38"/>
  <c r="S17" i="38"/>
  <c r="R17" i="38"/>
  <c r="Q17" i="38"/>
  <c r="P17" i="38"/>
  <c r="E17" i="38"/>
  <c r="U17" i="38" s="1"/>
  <c r="S16" i="38"/>
  <c r="R16" i="38"/>
  <c r="Q16" i="38"/>
  <c r="P16" i="38"/>
  <c r="E16" i="38"/>
  <c r="U16" i="38" s="1"/>
  <c r="S15" i="38"/>
  <c r="R15" i="38"/>
  <c r="Q15" i="38"/>
  <c r="P15" i="38"/>
  <c r="E15" i="38"/>
  <c r="U15" i="38" s="1"/>
  <c r="S14" i="38"/>
  <c r="R14" i="38"/>
  <c r="Q14" i="38"/>
  <c r="P14" i="38"/>
  <c r="E14" i="38"/>
  <c r="T14" i="38" s="1"/>
  <c r="U13" i="38"/>
  <c r="S13" i="38"/>
  <c r="R13" i="38"/>
  <c r="Q13" i="38"/>
  <c r="P13" i="38"/>
  <c r="E13" i="38"/>
  <c r="S12" i="38"/>
  <c r="R12" i="38"/>
  <c r="Q12" i="38"/>
  <c r="P12" i="38"/>
  <c r="E12" i="38"/>
  <c r="S11" i="38"/>
  <c r="R11" i="38"/>
  <c r="Q11" i="38"/>
  <c r="P11" i="38"/>
  <c r="E11" i="38"/>
  <c r="U11" i="38" s="1"/>
  <c r="U10" i="38"/>
  <c r="T10" i="38"/>
  <c r="S10" i="38"/>
  <c r="R10" i="38"/>
  <c r="Q10" i="38"/>
  <c r="P10" i="38"/>
  <c r="E10" i="38"/>
  <c r="S64" i="37"/>
  <c r="R64" i="37"/>
  <c r="Q64" i="37"/>
  <c r="P64" i="37"/>
  <c r="E64" i="37"/>
  <c r="U64" i="37" s="1"/>
  <c r="U63" i="37"/>
  <c r="T63" i="37"/>
  <c r="S63" i="37"/>
  <c r="R63" i="37"/>
  <c r="Q63" i="37"/>
  <c r="P63" i="37"/>
  <c r="E63" i="37"/>
  <c r="R62" i="37"/>
  <c r="S60" i="37"/>
  <c r="R60" i="37"/>
  <c r="Q60" i="37"/>
  <c r="P60" i="37"/>
  <c r="E60" i="37"/>
  <c r="U60" i="37" s="1"/>
  <c r="U59" i="37"/>
  <c r="S59" i="37"/>
  <c r="R59" i="37"/>
  <c r="Q59" i="37"/>
  <c r="P59" i="37"/>
  <c r="E59" i="37"/>
  <c r="T59" i="37" s="1"/>
  <c r="S58" i="37"/>
  <c r="R58" i="37"/>
  <c r="Q58" i="37"/>
  <c r="P58" i="37"/>
  <c r="E58" i="37"/>
  <c r="U58" i="37" s="1"/>
  <c r="S57" i="37"/>
  <c r="R57" i="37"/>
  <c r="Q57" i="37"/>
  <c r="P57" i="37"/>
  <c r="E57" i="37"/>
  <c r="U57" i="37" s="1"/>
  <c r="S56" i="37"/>
  <c r="R56" i="37"/>
  <c r="S55" i="37"/>
  <c r="R55" i="37"/>
  <c r="Q55" i="37"/>
  <c r="P55" i="37"/>
  <c r="E55" i="37"/>
  <c r="U54" i="37"/>
  <c r="S54" i="37"/>
  <c r="R54" i="37"/>
  <c r="Q54" i="37"/>
  <c r="P54" i="37"/>
  <c r="E54" i="37"/>
  <c r="T54" i="37" s="1"/>
  <c r="S53" i="37"/>
  <c r="R53" i="37"/>
  <c r="Q53" i="37"/>
  <c r="P53" i="37"/>
  <c r="E53" i="37"/>
  <c r="U53" i="37" s="1"/>
  <c r="S52" i="37"/>
  <c r="R52" i="37"/>
  <c r="Q52" i="37"/>
  <c r="P52" i="37"/>
  <c r="E52" i="37"/>
  <c r="T52" i="37" s="1"/>
  <c r="S51" i="37"/>
  <c r="R51" i="37"/>
  <c r="Q51" i="37"/>
  <c r="P51" i="37"/>
  <c r="E51" i="37"/>
  <c r="T51" i="37" s="1"/>
  <c r="U50" i="37"/>
  <c r="T50" i="37"/>
  <c r="S50" i="37"/>
  <c r="R50" i="37"/>
  <c r="Q50" i="37"/>
  <c r="P50" i="37"/>
  <c r="E50" i="37"/>
  <c r="S49" i="37"/>
  <c r="R49" i="37"/>
  <c r="Q49" i="37"/>
  <c r="P49" i="37"/>
  <c r="E49" i="37"/>
  <c r="S48" i="37"/>
  <c r="R48" i="37"/>
  <c r="Q48" i="37"/>
  <c r="P48" i="37"/>
  <c r="E48" i="37"/>
  <c r="U48" i="37" s="1"/>
  <c r="S47" i="37"/>
  <c r="R47" i="37"/>
  <c r="Q47" i="37"/>
  <c r="P47" i="37"/>
  <c r="T47" i="37" s="1"/>
  <c r="E47" i="37"/>
  <c r="S46" i="37"/>
  <c r="R46" i="37"/>
  <c r="Q46" i="37"/>
  <c r="U46" i="37" s="1"/>
  <c r="P46" i="37"/>
  <c r="E46" i="37"/>
  <c r="S45" i="37"/>
  <c r="R45" i="37"/>
  <c r="Q45" i="37"/>
  <c r="P45" i="37"/>
  <c r="E45" i="37"/>
  <c r="U42" i="37"/>
  <c r="S42" i="37"/>
  <c r="R42" i="37"/>
  <c r="Q42" i="37"/>
  <c r="P42" i="37"/>
  <c r="E42" i="37"/>
  <c r="T42" i="37" s="1"/>
  <c r="S41" i="37"/>
  <c r="R41" i="37"/>
  <c r="Q41" i="37"/>
  <c r="P41" i="37"/>
  <c r="E41" i="37"/>
  <c r="U41" i="37" s="1"/>
  <c r="S40" i="37"/>
  <c r="R40" i="37"/>
  <c r="Q40" i="37"/>
  <c r="P40" i="37"/>
  <c r="E40" i="37"/>
  <c r="U40" i="37" s="1"/>
  <c r="S39" i="37"/>
  <c r="R39" i="37"/>
  <c r="Q39" i="37"/>
  <c r="P39" i="37"/>
  <c r="E39" i="37"/>
  <c r="U39" i="37" s="1"/>
  <c r="S38" i="37"/>
  <c r="R38" i="37"/>
  <c r="Q38" i="37"/>
  <c r="P38" i="37"/>
  <c r="E38" i="37"/>
  <c r="U38" i="37" s="1"/>
  <c r="S37" i="37"/>
  <c r="R37" i="37"/>
  <c r="Q37" i="37"/>
  <c r="P37" i="37"/>
  <c r="E37" i="37"/>
  <c r="S36" i="37"/>
  <c r="R36" i="37"/>
  <c r="Q36" i="37"/>
  <c r="P36" i="37"/>
  <c r="E36" i="37"/>
  <c r="U36" i="37" s="1"/>
  <c r="S35" i="37"/>
  <c r="R35" i="37"/>
  <c r="Q35" i="37"/>
  <c r="P35" i="37"/>
  <c r="E35" i="37"/>
  <c r="T35" i="37" s="1"/>
  <c r="U34" i="37"/>
  <c r="S34" i="37"/>
  <c r="R34" i="37"/>
  <c r="Q34" i="37"/>
  <c r="P34" i="37"/>
  <c r="E34" i="37"/>
  <c r="T34" i="37" s="1"/>
  <c r="S33" i="37"/>
  <c r="R33" i="37"/>
  <c r="Q33" i="37"/>
  <c r="P33" i="37"/>
  <c r="E33" i="37"/>
  <c r="T32" i="37"/>
  <c r="S32" i="37"/>
  <c r="R32" i="37"/>
  <c r="Q32" i="37"/>
  <c r="P32" i="37"/>
  <c r="E32" i="37"/>
  <c r="U32" i="37" s="1"/>
  <c r="S31" i="37"/>
  <c r="R31" i="37"/>
  <c r="Q31" i="37"/>
  <c r="P31" i="37"/>
  <c r="E31" i="37"/>
  <c r="S30" i="37"/>
  <c r="R30" i="37"/>
  <c r="Q30" i="37"/>
  <c r="P30" i="37"/>
  <c r="E30" i="37"/>
  <c r="U30" i="37" s="1"/>
  <c r="S29" i="37"/>
  <c r="R29" i="37"/>
  <c r="Q29" i="37"/>
  <c r="P29" i="37"/>
  <c r="E29" i="37"/>
  <c r="U29" i="37" s="1"/>
  <c r="T27" i="37"/>
  <c r="S27" i="37"/>
  <c r="R27" i="37"/>
  <c r="Q27" i="37"/>
  <c r="P27" i="37"/>
  <c r="E27" i="37"/>
  <c r="U27" i="37" s="1"/>
  <c r="S26" i="37"/>
  <c r="R26" i="37"/>
  <c r="Q26" i="37"/>
  <c r="P26" i="37"/>
  <c r="E26" i="37"/>
  <c r="U26" i="37" s="1"/>
  <c r="S25" i="37"/>
  <c r="R25" i="37"/>
  <c r="Q25" i="37"/>
  <c r="P25" i="37"/>
  <c r="E25" i="37"/>
  <c r="U25" i="37" s="1"/>
  <c r="S24" i="37"/>
  <c r="R24" i="37"/>
  <c r="Q24" i="37"/>
  <c r="P24" i="37"/>
  <c r="E24" i="37"/>
  <c r="T24" i="37" s="1"/>
  <c r="S23" i="37"/>
  <c r="R23" i="37"/>
  <c r="Q23" i="37"/>
  <c r="P23" i="37"/>
  <c r="E23" i="37"/>
  <c r="U23" i="37" s="1"/>
  <c r="S22" i="37"/>
  <c r="R22" i="37"/>
  <c r="Q22" i="37"/>
  <c r="P22" i="37"/>
  <c r="E22" i="37"/>
  <c r="T22" i="37" s="1"/>
  <c r="S21" i="37"/>
  <c r="R21" i="37"/>
  <c r="Q21" i="37"/>
  <c r="P21" i="37"/>
  <c r="E21" i="37"/>
  <c r="T21" i="37" s="1"/>
  <c r="T20" i="37"/>
  <c r="S20" i="37"/>
  <c r="R20" i="37"/>
  <c r="Q20" i="37"/>
  <c r="P20" i="37"/>
  <c r="E20" i="37"/>
  <c r="U20" i="37" s="1"/>
  <c r="S19" i="37"/>
  <c r="R19" i="37"/>
  <c r="Q19" i="37"/>
  <c r="P19" i="37"/>
  <c r="E19" i="37"/>
  <c r="U19" i="37" s="1"/>
  <c r="S18" i="37"/>
  <c r="R18" i="37"/>
  <c r="Q18" i="37"/>
  <c r="P18" i="37"/>
  <c r="E18" i="37"/>
  <c r="U18" i="37" s="1"/>
  <c r="S17" i="37"/>
  <c r="R17" i="37"/>
  <c r="Q17" i="37"/>
  <c r="P17" i="37"/>
  <c r="E17" i="37"/>
  <c r="U17" i="37" s="1"/>
  <c r="S16" i="37"/>
  <c r="R16" i="37"/>
  <c r="Q16" i="37"/>
  <c r="P16" i="37"/>
  <c r="E16" i="37"/>
  <c r="T16" i="37" s="1"/>
  <c r="S15" i="37"/>
  <c r="R15" i="37"/>
  <c r="Q15" i="37"/>
  <c r="P15" i="37"/>
  <c r="E15" i="37"/>
  <c r="U15" i="37" s="1"/>
  <c r="T14" i="37"/>
  <c r="S14" i="37"/>
  <c r="R14" i="37"/>
  <c r="Q14" i="37"/>
  <c r="P14" i="37"/>
  <c r="E14" i="37"/>
  <c r="U14" i="37" s="1"/>
  <c r="S13" i="37"/>
  <c r="R13" i="37"/>
  <c r="Q13" i="37"/>
  <c r="P13" i="37"/>
  <c r="E13" i="37"/>
  <c r="T13" i="37" s="1"/>
  <c r="U12" i="37"/>
  <c r="S12" i="37"/>
  <c r="R12" i="37"/>
  <c r="Q12" i="37"/>
  <c r="P12" i="37"/>
  <c r="E12" i="37"/>
  <c r="T12" i="37" s="1"/>
  <c r="S11" i="37"/>
  <c r="R11" i="37"/>
  <c r="Q11" i="37"/>
  <c r="P11" i="37"/>
  <c r="E11" i="37"/>
  <c r="U11" i="37" s="1"/>
  <c r="S10" i="37"/>
  <c r="R10" i="37"/>
  <c r="Q10" i="37"/>
  <c r="P10" i="37"/>
  <c r="E10" i="37"/>
  <c r="S64" i="36"/>
  <c r="R64" i="36"/>
  <c r="Q64" i="36"/>
  <c r="P64" i="36"/>
  <c r="E64" i="36"/>
  <c r="U64" i="36" s="1"/>
  <c r="S63" i="36"/>
  <c r="R63" i="36"/>
  <c r="Q63" i="36"/>
  <c r="P63" i="36"/>
  <c r="E63" i="36"/>
  <c r="E62" i="36" s="1"/>
  <c r="U62" i="36" s="1"/>
  <c r="R62" i="36"/>
  <c r="S60" i="36"/>
  <c r="R60" i="36"/>
  <c r="Q60" i="36"/>
  <c r="P60" i="36"/>
  <c r="E60" i="36"/>
  <c r="U60" i="36" s="1"/>
  <c r="U59" i="36"/>
  <c r="S59" i="36"/>
  <c r="R59" i="36"/>
  <c r="Q59" i="36"/>
  <c r="P59" i="36"/>
  <c r="E59" i="36"/>
  <c r="T59" i="36" s="1"/>
  <c r="S58" i="36"/>
  <c r="R58" i="36"/>
  <c r="Q58" i="36"/>
  <c r="P58" i="36"/>
  <c r="E58" i="36"/>
  <c r="S57" i="36"/>
  <c r="R57" i="36"/>
  <c r="Q57" i="36"/>
  <c r="P57" i="36"/>
  <c r="E57" i="36"/>
  <c r="R56" i="36"/>
  <c r="S55" i="36"/>
  <c r="R55" i="36"/>
  <c r="Q55" i="36"/>
  <c r="P55" i="36"/>
  <c r="E55" i="36"/>
  <c r="U55" i="36" s="1"/>
  <c r="S54" i="36"/>
  <c r="R54" i="36"/>
  <c r="Q54" i="36"/>
  <c r="P54" i="36"/>
  <c r="E54" i="36"/>
  <c r="U53" i="36"/>
  <c r="S53" i="36"/>
  <c r="R53" i="36"/>
  <c r="Q53" i="36"/>
  <c r="P53" i="36"/>
  <c r="E53" i="36"/>
  <c r="T53" i="36" s="1"/>
  <c r="S52" i="36"/>
  <c r="R52" i="36"/>
  <c r="Q52" i="36"/>
  <c r="P52" i="36"/>
  <c r="E52" i="36"/>
  <c r="S51" i="36"/>
  <c r="R51" i="36"/>
  <c r="Q51" i="36"/>
  <c r="P51" i="36"/>
  <c r="E51" i="36"/>
  <c r="T51" i="36" s="1"/>
  <c r="S50" i="36"/>
  <c r="R50" i="36"/>
  <c r="Q50" i="36"/>
  <c r="P50" i="36"/>
  <c r="E50" i="36"/>
  <c r="T50" i="36" s="1"/>
  <c r="S49" i="36"/>
  <c r="R49" i="36"/>
  <c r="Q49" i="36"/>
  <c r="P49" i="36"/>
  <c r="E49" i="36"/>
  <c r="S48" i="36"/>
  <c r="R48" i="36"/>
  <c r="Q48" i="36"/>
  <c r="P48" i="36"/>
  <c r="E48" i="36"/>
  <c r="U48" i="36" s="1"/>
  <c r="S47" i="36"/>
  <c r="R47" i="36"/>
  <c r="Q47" i="36"/>
  <c r="P47" i="36"/>
  <c r="E47" i="36"/>
  <c r="U47" i="36" s="1"/>
  <c r="S46" i="36"/>
  <c r="R46" i="36"/>
  <c r="Q46" i="36"/>
  <c r="P46" i="36"/>
  <c r="E46" i="36"/>
  <c r="T46" i="36" s="1"/>
  <c r="S45" i="36"/>
  <c r="R45" i="36"/>
  <c r="Q45" i="36"/>
  <c r="P45" i="36"/>
  <c r="E45" i="36"/>
  <c r="R44" i="36"/>
  <c r="U42" i="36"/>
  <c r="S42" i="36"/>
  <c r="R42" i="36"/>
  <c r="Q42" i="36"/>
  <c r="P42" i="36"/>
  <c r="E42" i="36"/>
  <c r="T42" i="36" s="1"/>
  <c r="S41" i="36"/>
  <c r="R41" i="36"/>
  <c r="Q41" i="36"/>
  <c r="P41" i="36"/>
  <c r="E41" i="36"/>
  <c r="U41" i="36" s="1"/>
  <c r="S40" i="36"/>
  <c r="R40" i="36"/>
  <c r="Q40" i="36"/>
  <c r="P40" i="36"/>
  <c r="E40" i="36"/>
  <c r="U40" i="36" s="1"/>
  <c r="S39" i="36"/>
  <c r="R39" i="36"/>
  <c r="Q39" i="36"/>
  <c r="P39" i="36"/>
  <c r="E39" i="36"/>
  <c r="T39" i="36" s="1"/>
  <c r="U38" i="36"/>
  <c r="S38" i="36"/>
  <c r="R38" i="36"/>
  <c r="Q38" i="36"/>
  <c r="P38" i="36"/>
  <c r="E38" i="36"/>
  <c r="T38" i="36" s="1"/>
  <c r="T37" i="36"/>
  <c r="S37" i="36"/>
  <c r="R37" i="36"/>
  <c r="Q37" i="36"/>
  <c r="P37" i="36"/>
  <c r="E37" i="36"/>
  <c r="U37" i="36" s="1"/>
  <c r="S36" i="36"/>
  <c r="R36" i="36"/>
  <c r="Q36" i="36"/>
  <c r="P36" i="36"/>
  <c r="E36" i="36"/>
  <c r="T36" i="36" s="1"/>
  <c r="U35" i="36"/>
  <c r="T35" i="36"/>
  <c r="S35" i="36"/>
  <c r="R35" i="36"/>
  <c r="Q35" i="36"/>
  <c r="P35" i="36"/>
  <c r="E35" i="36"/>
  <c r="U34" i="36"/>
  <c r="T34" i="36"/>
  <c r="S34" i="36"/>
  <c r="R34" i="36"/>
  <c r="Q34" i="36"/>
  <c r="P34" i="36"/>
  <c r="E34" i="36"/>
  <c r="S33" i="36"/>
  <c r="R33" i="36"/>
  <c r="Q33" i="36"/>
  <c r="P33" i="36"/>
  <c r="E33" i="36"/>
  <c r="S32" i="36"/>
  <c r="R32" i="36"/>
  <c r="Q32" i="36"/>
  <c r="P32" i="36"/>
  <c r="E32" i="36"/>
  <c r="U32" i="36" s="1"/>
  <c r="U31" i="36"/>
  <c r="S31" i="36"/>
  <c r="R31" i="36"/>
  <c r="Q31" i="36"/>
  <c r="P31" i="36"/>
  <c r="E31" i="36"/>
  <c r="T31" i="36" s="1"/>
  <c r="T30" i="36"/>
  <c r="S30" i="36"/>
  <c r="R30" i="36"/>
  <c r="Q30" i="36"/>
  <c r="P30" i="36"/>
  <c r="E30" i="36"/>
  <c r="U30" i="36" s="1"/>
  <c r="S29" i="36"/>
  <c r="R29" i="36"/>
  <c r="Q29" i="36"/>
  <c r="P29" i="36"/>
  <c r="E29" i="36"/>
  <c r="U29" i="36" s="1"/>
  <c r="S28" i="36"/>
  <c r="S27" i="36"/>
  <c r="R27" i="36"/>
  <c r="Q27" i="36"/>
  <c r="P27" i="36"/>
  <c r="E27" i="36"/>
  <c r="S26" i="36"/>
  <c r="R26" i="36"/>
  <c r="Q26" i="36"/>
  <c r="P26" i="36"/>
  <c r="E26" i="36"/>
  <c r="T26" i="36" s="1"/>
  <c r="U25" i="36"/>
  <c r="S25" i="36"/>
  <c r="R25" i="36"/>
  <c r="Q25" i="36"/>
  <c r="P25" i="36"/>
  <c r="E25" i="36"/>
  <c r="T25" i="36" s="1"/>
  <c r="S24" i="36"/>
  <c r="R24" i="36"/>
  <c r="Q24" i="36"/>
  <c r="P24" i="36"/>
  <c r="E24" i="36"/>
  <c r="U24" i="36" s="1"/>
  <c r="S23" i="36"/>
  <c r="R23" i="36"/>
  <c r="Q23" i="36"/>
  <c r="P23" i="36"/>
  <c r="E23" i="36"/>
  <c r="U22" i="36"/>
  <c r="T22" i="36"/>
  <c r="S22" i="36"/>
  <c r="R22" i="36"/>
  <c r="Q22" i="36"/>
  <c r="P22" i="36"/>
  <c r="E22" i="36"/>
  <c r="U21" i="36"/>
  <c r="T21" i="36"/>
  <c r="S21" i="36"/>
  <c r="R21" i="36"/>
  <c r="Q21" i="36"/>
  <c r="P21" i="36"/>
  <c r="E21" i="36"/>
  <c r="S20" i="36"/>
  <c r="R20" i="36"/>
  <c r="Q20" i="36"/>
  <c r="P20" i="36"/>
  <c r="E20" i="36"/>
  <c r="S19" i="36"/>
  <c r="R19" i="36"/>
  <c r="Q19" i="36"/>
  <c r="P19" i="36"/>
  <c r="E19" i="36"/>
  <c r="S18" i="36"/>
  <c r="R18" i="36"/>
  <c r="Q18" i="36"/>
  <c r="P18" i="36"/>
  <c r="E18" i="36"/>
  <c r="U17" i="36"/>
  <c r="S17" i="36"/>
  <c r="R17" i="36"/>
  <c r="Q17" i="36"/>
  <c r="P17" i="36"/>
  <c r="E17" i="36"/>
  <c r="T17" i="36" s="1"/>
  <c r="S16" i="36"/>
  <c r="R16" i="36"/>
  <c r="Q16" i="36"/>
  <c r="P16" i="36"/>
  <c r="E16" i="36"/>
  <c r="S15" i="36"/>
  <c r="R15" i="36"/>
  <c r="Q15" i="36"/>
  <c r="P15" i="36"/>
  <c r="E15" i="36"/>
  <c r="T15" i="36" s="1"/>
  <c r="T14" i="36"/>
  <c r="S14" i="36"/>
  <c r="R14" i="36"/>
  <c r="Q14" i="36"/>
  <c r="P14" i="36"/>
  <c r="E14" i="36"/>
  <c r="U14" i="36" s="1"/>
  <c r="S13" i="36"/>
  <c r="R13" i="36"/>
  <c r="Q13" i="36"/>
  <c r="U13" i="36" s="1"/>
  <c r="P13" i="36"/>
  <c r="E13" i="36"/>
  <c r="S12" i="36"/>
  <c r="R12" i="36"/>
  <c r="Q12" i="36"/>
  <c r="P12" i="36"/>
  <c r="E12" i="36"/>
  <c r="S11" i="36"/>
  <c r="R11" i="36"/>
  <c r="Q11" i="36"/>
  <c r="P11" i="36"/>
  <c r="E11" i="36"/>
  <c r="S10" i="36"/>
  <c r="R10" i="36"/>
  <c r="Q10" i="36"/>
  <c r="P10" i="36"/>
  <c r="E10" i="36"/>
  <c r="S64" i="35"/>
  <c r="R64" i="35"/>
  <c r="Q64" i="35"/>
  <c r="P64" i="35"/>
  <c r="E64" i="35"/>
  <c r="S63" i="35"/>
  <c r="R63" i="35"/>
  <c r="Q63" i="35"/>
  <c r="P63" i="35"/>
  <c r="E63" i="35"/>
  <c r="U63" i="35" s="1"/>
  <c r="R62" i="35"/>
  <c r="U60" i="35"/>
  <c r="T60" i="35"/>
  <c r="S60" i="35"/>
  <c r="R60" i="35"/>
  <c r="Q60" i="35"/>
  <c r="P60" i="35"/>
  <c r="E60" i="35"/>
  <c r="S59" i="35"/>
  <c r="R59" i="35"/>
  <c r="Q59" i="35"/>
  <c r="P59" i="35"/>
  <c r="E59" i="35"/>
  <c r="S58" i="35"/>
  <c r="R58" i="35"/>
  <c r="Q58" i="35"/>
  <c r="P58" i="35"/>
  <c r="E58" i="35"/>
  <c r="T58" i="35" s="1"/>
  <c r="S57" i="35"/>
  <c r="R57" i="35"/>
  <c r="Q57" i="35"/>
  <c r="P57" i="35"/>
  <c r="E57" i="35"/>
  <c r="T57" i="35" s="1"/>
  <c r="R56" i="35"/>
  <c r="S55" i="35"/>
  <c r="R55" i="35"/>
  <c r="Q55" i="35"/>
  <c r="P55" i="35"/>
  <c r="E55" i="35"/>
  <c r="U55" i="35" s="1"/>
  <c r="T54" i="35"/>
  <c r="S54" i="35"/>
  <c r="R54" i="35"/>
  <c r="Q54" i="35"/>
  <c r="P54" i="35"/>
  <c r="E54" i="35"/>
  <c r="U54" i="35" s="1"/>
  <c r="S53" i="35"/>
  <c r="R53" i="35"/>
  <c r="Q53" i="35"/>
  <c r="P53" i="35"/>
  <c r="E53" i="35"/>
  <c r="U52" i="35"/>
  <c r="S52" i="35"/>
  <c r="R52" i="35"/>
  <c r="Q52" i="35"/>
  <c r="P52" i="35"/>
  <c r="E52" i="35"/>
  <c r="T52" i="35" s="1"/>
  <c r="T51" i="35"/>
  <c r="S51" i="35"/>
  <c r="R51" i="35"/>
  <c r="Q51" i="35"/>
  <c r="P51" i="35"/>
  <c r="E51" i="35"/>
  <c r="U51" i="35" s="1"/>
  <c r="S50" i="35"/>
  <c r="R50" i="35"/>
  <c r="Q50" i="35"/>
  <c r="P50" i="35"/>
  <c r="E50" i="35"/>
  <c r="S49" i="35"/>
  <c r="R49" i="35"/>
  <c r="Q49" i="35"/>
  <c r="P49" i="35"/>
  <c r="E49" i="35"/>
  <c r="S48" i="35"/>
  <c r="R48" i="35"/>
  <c r="Q48" i="35"/>
  <c r="P48" i="35"/>
  <c r="E48" i="35"/>
  <c r="T48" i="35" s="1"/>
  <c r="S47" i="35"/>
  <c r="R47" i="35"/>
  <c r="Q47" i="35"/>
  <c r="P47" i="35"/>
  <c r="E47" i="35"/>
  <c r="U47" i="35" s="1"/>
  <c r="S46" i="35"/>
  <c r="R46" i="35"/>
  <c r="Q46" i="35"/>
  <c r="P46" i="35"/>
  <c r="E46" i="35"/>
  <c r="S45" i="35"/>
  <c r="R45" i="35"/>
  <c r="Q45" i="35"/>
  <c r="P45" i="35"/>
  <c r="E45" i="35"/>
  <c r="S44" i="35"/>
  <c r="R44" i="35"/>
  <c r="S42" i="35"/>
  <c r="R42" i="35"/>
  <c r="Q42" i="35"/>
  <c r="P42" i="35"/>
  <c r="E42" i="35"/>
  <c r="U41" i="35"/>
  <c r="S41" i="35"/>
  <c r="R41" i="35"/>
  <c r="Q41" i="35"/>
  <c r="P41" i="35"/>
  <c r="E41" i="35"/>
  <c r="T41" i="35" s="1"/>
  <c r="S40" i="35"/>
  <c r="R40" i="35"/>
  <c r="Q40" i="35"/>
  <c r="P40" i="35"/>
  <c r="E40" i="35"/>
  <c r="U40" i="35" s="1"/>
  <c r="S39" i="35"/>
  <c r="R39" i="35"/>
  <c r="Q39" i="35"/>
  <c r="P39" i="35"/>
  <c r="E39" i="35"/>
  <c r="U39" i="35" s="1"/>
  <c r="U38" i="35"/>
  <c r="S38" i="35"/>
  <c r="R38" i="35"/>
  <c r="Q38" i="35"/>
  <c r="P38" i="35"/>
  <c r="E38" i="35"/>
  <c r="T38" i="35" s="1"/>
  <c r="U37" i="35"/>
  <c r="S37" i="35"/>
  <c r="R37" i="35"/>
  <c r="Q37" i="35"/>
  <c r="P37" i="35"/>
  <c r="E37" i="35"/>
  <c r="T37" i="35" s="1"/>
  <c r="U36" i="35"/>
  <c r="T36" i="35"/>
  <c r="S36" i="35"/>
  <c r="R36" i="35"/>
  <c r="Q36" i="35"/>
  <c r="P36" i="35"/>
  <c r="E36" i="35"/>
  <c r="S35" i="35"/>
  <c r="R35" i="35"/>
  <c r="Q35" i="35"/>
  <c r="P35" i="35"/>
  <c r="E35" i="35"/>
  <c r="S34" i="35"/>
  <c r="R34" i="35"/>
  <c r="Q34" i="35"/>
  <c r="P34" i="35"/>
  <c r="E34" i="35"/>
  <c r="S33" i="35"/>
  <c r="R33" i="35"/>
  <c r="Q33" i="35"/>
  <c r="P33" i="35"/>
  <c r="E33" i="35"/>
  <c r="U33" i="35" s="1"/>
  <c r="S32" i="35"/>
  <c r="R32" i="35"/>
  <c r="Q32" i="35"/>
  <c r="P32" i="35"/>
  <c r="E32" i="35"/>
  <c r="U32" i="35" s="1"/>
  <c r="S31" i="35"/>
  <c r="R31" i="35"/>
  <c r="Q31" i="35"/>
  <c r="P31" i="35"/>
  <c r="E31" i="35"/>
  <c r="U31" i="35" s="1"/>
  <c r="S30" i="35"/>
  <c r="R30" i="35"/>
  <c r="Q30" i="35"/>
  <c r="P30" i="35"/>
  <c r="E30" i="35"/>
  <c r="T30" i="35" s="1"/>
  <c r="T29" i="35"/>
  <c r="S29" i="35"/>
  <c r="R29" i="35"/>
  <c r="Q29" i="35"/>
  <c r="P29" i="35"/>
  <c r="E29" i="35"/>
  <c r="U29" i="35" s="1"/>
  <c r="U27" i="35"/>
  <c r="S27" i="35"/>
  <c r="R27" i="35"/>
  <c r="Q27" i="35"/>
  <c r="P27" i="35"/>
  <c r="E27" i="35"/>
  <c r="T27" i="35" s="1"/>
  <c r="S26" i="35"/>
  <c r="R26" i="35"/>
  <c r="Q26" i="35"/>
  <c r="P26" i="35"/>
  <c r="E26" i="35"/>
  <c r="U26" i="35" s="1"/>
  <c r="U25" i="35"/>
  <c r="S25" i="35"/>
  <c r="R25" i="35"/>
  <c r="Q25" i="35"/>
  <c r="P25" i="35"/>
  <c r="E25" i="35"/>
  <c r="T25" i="35" s="1"/>
  <c r="S24" i="35"/>
  <c r="R24" i="35"/>
  <c r="Q24" i="35"/>
  <c r="P24" i="35"/>
  <c r="E24" i="35"/>
  <c r="T23" i="35"/>
  <c r="S23" i="35"/>
  <c r="R23" i="35"/>
  <c r="Q23" i="35"/>
  <c r="P23" i="35"/>
  <c r="E23" i="35"/>
  <c r="U23" i="35" s="1"/>
  <c r="S22" i="35"/>
  <c r="R22" i="35"/>
  <c r="Q22" i="35"/>
  <c r="P22" i="35"/>
  <c r="E22" i="35"/>
  <c r="U22" i="35" s="1"/>
  <c r="S21" i="35"/>
  <c r="R21" i="35"/>
  <c r="Q21" i="35"/>
  <c r="P21" i="35"/>
  <c r="E21" i="35"/>
  <c r="S20" i="35"/>
  <c r="R20" i="35"/>
  <c r="Q20" i="35"/>
  <c r="P20" i="35"/>
  <c r="T20" i="35" s="1"/>
  <c r="E20" i="35"/>
  <c r="U20" i="35" s="1"/>
  <c r="S19" i="35"/>
  <c r="R19" i="35"/>
  <c r="Q19" i="35"/>
  <c r="P19" i="35"/>
  <c r="E19" i="35"/>
  <c r="U19" i="35" s="1"/>
  <c r="S18" i="35"/>
  <c r="R18" i="35"/>
  <c r="Q18" i="35"/>
  <c r="P18" i="35"/>
  <c r="E18" i="35"/>
  <c r="U18" i="35" s="1"/>
  <c r="S17" i="35"/>
  <c r="R17" i="35"/>
  <c r="Q17" i="35"/>
  <c r="P17" i="35"/>
  <c r="E17" i="35"/>
  <c r="T17" i="35" s="1"/>
  <c r="U16" i="35"/>
  <c r="S16" i="35"/>
  <c r="R16" i="35"/>
  <c r="Q16" i="35"/>
  <c r="P16" i="35"/>
  <c r="E16" i="35"/>
  <c r="T16" i="35" s="1"/>
  <c r="S15" i="35"/>
  <c r="R15" i="35"/>
  <c r="Q15" i="35"/>
  <c r="P15" i="35"/>
  <c r="E15" i="35"/>
  <c r="T15" i="35" s="1"/>
  <c r="S14" i="35"/>
  <c r="R14" i="35"/>
  <c r="Q14" i="35"/>
  <c r="P14" i="35"/>
  <c r="E14" i="35"/>
  <c r="U14" i="35" s="1"/>
  <c r="S13" i="35"/>
  <c r="R13" i="35"/>
  <c r="Q13" i="35"/>
  <c r="P13" i="35"/>
  <c r="E13" i="35"/>
  <c r="U12" i="35"/>
  <c r="S12" i="35"/>
  <c r="R12" i="35"/>
  <c r="Q12" i="35"/>
  <c r="P12" i="35"/>
  <c r="E12" i="35"/>
  <c r="T12" i="35" s="1"/>
  <c r="S11" i="35"/>
  <c r="R11" i="35"/>
  <c r="Q11" i="35"/>
  <c r="P11" i="35"/>
  <c r="E11" i="35"/>
  <c r="U11" i="35" s="1"/>
  <c r="S10" i="35"/>
  <c r="R10" i="35"/>
  <c r="Q10" i="35"/>
  <c r="P10" i="35"/>
  <c r="E10" i="35"/>
  <c r="S64" i="34"/>
  <c r="R64" i="34"/>
  <c r="Q64" i="34"/>
  <c r="P64" i="34"/>
  <c r="E64" i="34"/>
  <c r="T64" i="34" s="1"/>
  <c r="T63" i="34"/>
  <c r="S63" i="34"/>
  <c r="R63" i="34"/>
  <c r="Q63" i="34"/>
  <c r="P63" i="34"/>
  <c r="E63" i="34"/>
  <c r="S60" i="34"/>
  <c r="R60" i="34"/>
  <c r="Q60" i="34"/>
  <c r="P60" i="34"/>
  <c r="E60" i="34"/>
  <c r="T60" i="34" s="1"/>
  <c r="U59" i="34"/>
  <c r="T59" i="34"/>
  <c r="S59" i="34"/>
  <c r="R59" i="34"/>
  <c r="Q59" i="34"/>
  <c r="P59" i="34"/>
  <c r="E59" i="34"/>
  <c r="U58" i="34"/>
  <c r="T58" i="34"/>
  <c r="S58" i="34"/>
  <c r="R58" i="34"/>
  <c r="Q58" i="34"/>
  <c r="P58" i="34"/>
  <c r="E58" i="34"/>
  <c r="S57" i="34"/>
  <c r="R57" i="34"/>
  <c r="Q57" i="34"/>
  <c r="P57" i="34"/>
  <c r="E57" i="34"/>
  <c r="T57" i="34" s="1"/>
  <c r="S56" i="34"/>
  <c r="S55" i="34"/>
  <c r="R55" i="34"/>
  <c r="Q55" i="34"/>
  <c r="P55" i="34"/>
  <c r="E55" i="34"/>
  <c r="T55" i="34" s="1"/>
  <c r="U54" i="34"/>
  <c r="T54" i="34"/>
  <c r="S54" i="34"/>
  <c r="R54" i="34"/>
  <c r="Q54" i="34"/>
  <c r="P54" i="34"/>
  <c r="E54" i="34"/>
  <c r="U53" i="34"/>
  <c r="T53" i="34"/>
  <c r="S53" i="34"/>
  <c r="R53" i="34"/>
  <c r="Q53" i="34"/>
  <c r="P53" i="34"/>
  <c r="E53" i="34"/>
  <c r="S52" i="34"/>
  <c r="R52" i="34"/>
  <c r="Q52" i="34"/>
  <c r="P52" i="34"/>
  <c r="E52" i="34"/>
  <c r="U52" i="34" s="1"/>
  <c r="S51" i="34"/>
  <c r="R51" i="34"/>
  <c r="Q51" i="34"/>
  <c r="P51" i="34"/>
  <c r="E51" i="34"/>
  <c r="S50" i="34"/>
  <c r="R50" i="34"/>
  <c r="Q50" i="34"/>
  <c r="P50" i="34"/>
  <c r="E50" i="34"/>
  <c r="U49" i="34"/>
  <c r="T49" i="34"/>
  <c r="S49" i="34"/>
  <c r="R49" i="34"/>
  <c r="Q49" i="34"/>
  <c r="P49" i="34"/>
  <c r="E49" i="34"/>
  <c r="S48" i="34"/>
  <c r="R48" i="34"/>
  <c r="Q48" i="34"/>
  <c r="P48" i="34"/>
  <c r="E48" i="34"/>
  <c r="U48" i="34" s="1"/>
  <c r="S47" i="34"/>
  <c r="R47" i="34"/>
  <c r="Q47" i="34"/>
  <c r="P47" i="34"/>
  <c r="E47" i="34"/>
  <c r="S46" i="34"/>
  <c r="R46" i="34"/>
  <c r="Q46" i="34"/>
  <c r="P46" i="34"/>
  <c r="E46" i="34"/>
  <c r="U46" i="34" s="1"/>
  <c r="U45" i="34"/>
  <c r="T45" i="34"/>
  <c r="S45" i="34"/>
  <c r="R45" i="34"/>
  <c r="Q45" i="34"/>
  <c r="P45" i="34"/>
  <c r="E45" i="34"/>
  <c r="R44" i="34"/>
  <c r="S42" i="34"/>
  <c r="R42" i="34"/>
  <c r="Q42" i="34"/>
  <c r="P42" i="34"/>
  <c r="E42" i="34"/>
  <c r="S41" i="34"/>
  <c r="R41" i="34"/>
  <c r="Q41" i="34"/>
  <c r="P41" i="34"/>
  <c r="E41" i="34"/>
  <c r="U41" i="34" s="1"/>
  <c r="S40" i="34"/>
  <c r="R40" i="34"/>
  <c r="Q40" i="34"/>
  <c r="P40" i="34"/>
  <c r="E40" i="34"/>
  <c r="U40" i="34" s="1"/>
  <c r="S39" i="34"/>
  <c r="R39" i="34"/>
  <c r="Q39" i="34"/>
  <c r="P39" i="34"/>
  <c r="E39" i="34"/>
  <c r="U39" i="34" s="1"/>
  <c r="U38" i="34"/>
  <c r="S38" i="34"/>
  <c r="R38" i="34"/>
  <c r="Q38" i="34"/>
  <c r="P38" i="34"/>
  <c r="E38" i="34"/>
  <c r="T38" i="34" s="1"/>
  <c r="S37" i="34"/>
  <c r="R37" i="34"/>
  <c r="Q37" i="34"/>
  <c r="P37" i="34"/>
  <c r="E37" i="34"/>
  <c r="T37" i="34" s="1"/>
  <c r="S36" i="34"/>
  <c r="R36" i="34"/>
  <c r="Q36" i="34"/>
  <c r="P36" i="34"/>
  <c r="T36" i="34" s="1"/>
  <c r="E36" i="34"/>
  <c r="S35" i="34"/>
  <c r="R35" i="34"/>
  <c r="Q35" i="34"/>
  <c r="P35" i="34"/>
  <c r="E35" i="34"/>
  <c r="U35" i="34" s="1"/>
  <c r="S34" i="34"/>
  <c r="R34" i="34"/>
  <c r="Q34" i="34"/>
  <c r="P34" i="34"/>
  <c r="E34" i="34"/>
  <c r="S33" i="34"/>
  <c r="R33" i="34"/>
  <c r="Q33" i="34"/>
  <c r="P33" i="34"/>
  <c r="T33" i="34" s="1"/>
  <c r="E33" i="34"/>
  <c r="S32" i="34"/>
  <c r="R32" i="34"/>
  <c r="Q32" i="34"/>
  <c r="P32" i="34"/>
  <c r="E32" i="34"/>
  <c r="T32" i="34" s="1"/>
  <c r="S31" i="34"/>
  <c r="R31" i="34"/>
  <c r="Q31" i="34"/>
  <c r="P31" i="34"/>
  <c r="E31" i="34"/>
  <c r="S30" i="34"/>
  <c r="R30" i="34"/>
  <c r="Q30" i="34"/>
  <c r="P30" i="34"/>
  <c r="E30" i="34"/>
  <c r="T30" i="34" s="1"/>
  <c r="S29" i="34"/>
  <c r="R29" i="34"/>
  <c r="Q29" i="34"/>
  <c r="P29" i="34"/>
  <c r="E29" i="34"/>
  <c r="U29" i="34" s="1"/>
  <c r="S27" i="34"/>
  <c r="R27" i="34"/>
  <c r="Q27" i="34"/>
  <c r="P27" i="34"/>
  <c r="E27" i="34"/>
  <c r="U27" i="34" s="1"/>
  <c r="T26" i="34"/>
  <c r="S26" i="34"/>
  <c r="R26" i="34"/>
  <c r="Q26" i="34"/>
  <c r="P26" i="34"/>
  <c r="E26" i="34"/>
  <c r="U26" i="34" s="1"/>
  <c r="S25" i="34"/>
  <c r="R25" i="34"/>
  <c r="Q25" i="34"/>
  <c r="P25" i="34"/>
  <c r="E25" i="34"/>
  <c r="T25" i="34" s="1"/>
  <c r="S24" i="34"/>
  <c r="R24" i="34"/>
  <c r="Q24" i="34"/>
  <c r="P24" i="34"/>
  <c r="E24" i="34"/>
  <c r="U24" i="34" s="1"/>
  <c r="S23" i="34"/>
  <c r="R23" i="34"/>
  <c r="Q23" i="34"/>
  <c r="P23" i="34"/>
  <c r="E23" i="34"/>
  <c r="U23" i="34" s="1"/>
  <c r="T22" i="34"/>
  <c r="S22" i="34"/>
  <c r="R22" i="34"/>
  <c r="Q22" i="34"/>
  <c r="P22" i="34"/>
  <c r="E22" i="34"/>
  <c r="U22" i="34" s="1"/>
  <c r="S21" i="34"/>
  <c r="R21" i="34"/>
  <c r="Q21" i="34"/>
  <c r="P21" i="34"/>
  <c r="E21" i="34"/>
  <c r="U21" i="34" s="1"/>
  <c r="S20" i="34"/>
  <c r="R20" i="34"/>
  <c r="Q20" i="34"/>
  <c r="U20" i="34" s="1"/>
  <c r="P20" i="34"/>
  <c r="T20" i="34" s="1"/>
  <c r="E20" i="34"/>
  <c r="S19" i="34"/>
  <c r="R19" i="34"/>
  <c r="Q19" i="34"/>
  <c r="P19" i="34"/>
  <c r="E19" i="34"/>
  <c r="U19" i="34" s="1"/>
  <c r="S18" i="34"/>
  <c r="R18" i="34"/>
  <c r="Q18" i="34"/>
  <c r="P18" i="34"/>
  <c r="E18" i="34"/>
  <c r="U18" i="34" s="1"/>
  <c r="S17" i="34"/>
  <c r="R17" i="34"/>
  <c r="Q17" i="34"/>
  <c r="P17" i="34"/>
  <c r="E17" i="34"/>
  <c r="T17" i="34" s="1"/>
  <c r="S16" i="34"/>
  <c r="R16" i="34"/>
  <c r="Q16" i="34"/>
  <c r="P16" i="34"/>
  <c r="E16" i="34"/>
  <c r="S15" i="34"/>
  <c r="R15" i="34"/>
  <c r="Q15" i="34"/>
  <c r="P15" i="34"/>
  <c r="E15" i="34"/>
  <c r="U14" i="34"/>
  <c r="S14" i="34"/>
  <c r="R14" i="34"/>
  <c r="Q14" i="34"/>
  <c r="P14" i="34"/>
  <c r="T14" i="34" s="1"/>
  <c r="E14" i="34"/>
  <c r="S13" i="34"/>
  <c r="R13" i="34"/>
  <c r="Q13" i="34"/>
  <c r="P13" i="34"/>
  <c r="E13" i="34"/>
  <c r="U13" i="34" s="1"/>
  <c r="T12" i="34"/>
  <c r="S12" i="34"/>
  <c r="R12" i="34"/>
  <c r="Q12" i="34"/>
  <c r="P12" i="34"/>
  <c r="E12" i="34"/>
  <c r="U12" i="34" s="1"/>
  <c r="S11" i="34"/>
  <c r="R11" i="34"/>
  <c r="Q11" i="34"/>
  <c r="P11" i="34"/>
  <c r="E11" i="34"/>
  <c r="T11" i="34" s="1"/>
  <c r="T10" i="34"/>
  <c r="S10" i="34"/>
  <c r="R10" i="34"/>
  <c r="Q10" i="34"/>
  <c r="P10" i="34"/>
  <c r="E10" i="34"/>
  <c r="S64" i="33"/>
  <c r="R64" i="33"/>
  <c r="Q64" i="33"/>
  <c r="P64" i="33"/>
  <c r="E64" i="33"/>
  <c r="U64" i="33" s="1"/>
  <c r="S63" i="33"/>
  <c r="R63" i="33"/>
  <c r="Q63" i="33"/>
  <c r="P63" i="33"/>
  <c r="E63" i="33"/>
  <c r="U63" i="33" s="1"/>
  <c r="S62" i="33"/>
  <c r="S60" i="33"/>
  <c r="R60" i="33"/>
  <c r="Q60" i="33"/>
  <c r="P60" i="33"/>
  <c r="E60" i="33"/>
  <c r="T60" i="33" s="1"/>
  <c r="U59" i="33"/>
  <c r="T59" i="33"/>
  <c r="S59" i="33"/>
  <c r="R59" i="33"/>
  <c r="Q59" i="33"/>
  <c r="P59" i="33"/>
  <c r="E59" i="33"/>
  <c r="S58" i="33"/>
  <c r="R58" i="33"/>
  <c r="Q58" i="33"/>
  <c r="P58" i="33"/>
  <c r="E58" i="33"/>
  <c r="S57" i="33"/>
  <c r="R57" i="33"/>
  <c r="Q57" i="33"/>
  <c r="P57" i="33"/>
  <c r="E57" i="33"/>
  <c r="S56" i="33"/>
  <c r="S55" i="33"/>
  <c r="R55" i="33"/>
  <c r="Q55" i="33"/>
  <c r="P55" i="33"/>
  <c r="E55" i="33"/>
  <c r="T54" i="33"/>
  <c r="S54" i="33"/>
  <c r="R54" i="33"/>
  <c r="Q54" i="33"/>
  <c r="P54" i="33"/>
  <c r="E54" i="33"/>
  <c r="U54" i="33" s="1"/>
  <c r="S53" i="33"/>
  <c r="R53" i="33"/>
  <c r="Q53" i="33"/>
  <c r="P53" i="33"/>
  <c r="E53" i="33"/>
  <c r="U53" i="33" s="1"/>
  <c r="S52" i="33"/>
  <c r="R52" i="33"/>
  <c r="Q52" i="33"/>
  <c r="P52" i="33"/>
  <c r="E52" i="33"/>
  <c r="U52" i="33" s="1"/>
  <c r="S51" i="33"/>
  <c r="R51" i="33"/>
  <c r="Q51" i="33"/>
  <c r="P51" i="33"/>
  <c r="E51" i="33"/>
  <c r="U51" i="33" s="1"/>
  <c r="U50" i="33"/>
  <c r="S50" i="33"/>
  <c r="R50" i="33"/>
  <c r="Q50" i="33"/>
  <c r="P50" i="33"/>
  <c r="E50" i="33"/>
  <c r="T50" i="33" s="1"/>
  <c r="U49" i="33"/>
  <c r="S49" i="33"/>
  <c r="R49" i="33"/>
  <c r="Q49" i="33"/>
  <c r="P49" i="33"/>
  <c r="E49" i="33"/>
  <c r="T49" i="33" s="1"/>
  <c r="S48" i="33"/>
  <c r="R48" i="33"/>
  <c r="Q48" i="33"/>
  <c r="P48" i="33"/>
  <c r="E48" i="33"/>
  <c r="U48" i="33" s="1"/>
  <c r="U47" i="33"/>
  <c r="S47" i="33"/>
  <c r="R47" i="33"/>
  <c r="Q47" i="33"/>
  <c r="P47" i="33"/>
  <c r="E47" i="33"/>
  <c r="T47" i="33" s="1"/>
  <c r="S46" i="33"/>
  <c r="R46" i="33"/>
  <c r="Q46" i="33"/>
  <c r="U46" i="33" s="1"/>
  <c r="P46" i="33"/>
  <c r="T46" i="33" s="1"/>
  <c r="E46" i="33"/>
  <c r="U45" i="33"/>
  <c r="T45" i="33"/>
  <c r="S45" i="33"/>
  <c r="R45" i="33"/>
  <c r="Q45" i="33"/>
  <c r="P45" i="33"/>
  <c r="E45" i="33"/>
  <c r="S44" i="33"/>
  <c r="R44" i="33"/>
  <c r="S42" i="33"/>
  <c r="R42" i="33"/>
  <c r="Q42" i="33"/>
  <c r="P42" i="33"/>
  <c r="E42" i="33"/>
  <c r="U41" i="33"/>
  <c r="T41" i="33"/>
  <c r="S41" i="33"/>
  <c r="R41" i="33"/>
  <c r="Q41" i="33"/>
  <c r="P41" i="33"/>
  <c r="E41" i="33"/>
  <c r="S40" i="33"/>
  <c r="R40" i="33"/>
  <c r="Q40" i="33"/>
  <c r="P40" i="33"/>
  <c r="E40" i="33"/>
  <c r="U40" i="33" s="1"/>
  <c r="S39" i="33"/>
  <c r="R39" i="33"/>
  <c r="Q39" i="33"/>
  <c r="P39" i="33"/>
  <c r="E39" i="33"/>
  <c r="T39" i="33" s="1"/>
  <c r="U38" i="33"/>
  <c r="S38" i="33"/>
  <c r="R38" i="33"/>
  <c r="Q38" i="33"/>
  <c r="P38" i="33"/>
  <c r="E38" i="33"/>
  <c r="T38" i="33" s="1"/>
  <c r="S37" i="33"/>
  <c r="R37" i="33"/>
  <c r="Q37" i="33"/>
  <c r="P37" i="33"/>
  <c r="E37" i="33"/>
  <c r="S36" i="33"/>
  <c r="R36" i="33"/>
  <c r="Q36" i="33"/>
  <c r="P36" i="33"/>
  <c r="E36" i="33"/>
  <c r="U36" i="33" s="1"/>
  <c r="S35" i="33"/>
  <c r="R35" i="33"/>
  <c r="Q35" i="33"/>
  <c r="P35" i="33"/>
  <c r="E35" i="33"/>
  <c r="U35" i="33" s="1"/>
  <c r="U34" i="33"/>
  <c r="S34" i="33"/>
  <c r="R34" i="33"/>
  <c r="Q34" i="33"/>
  <c r="P34" i="33"/>
  <c r="E34" i="33"/>
  <c r="T34" i="33" s="1"/>
  <c r="T33" i="33"/>
  <c r="S33" i="33"/>
  <c r="R33" i="33"/>
  <c r="Q33" i="33"/>
  <c r="P33" i="33"/>
  <c r="E33" i="33"/>
  <c r="U33" i="33" s="1"/>
  <c r="S32" i="33"/>
  <c r="R32" i="33"/>
  <c r="Q32" i="33"/>
  <c r="P32" i="33"/>
  <c r="E32" i="33"/>
  <c r="U32" i="33" s="1"/>
  <c r="U31" i="33"/>
  <c r="S31" i="33"/>
  <c r="R31" i="33"/>
  <c r="Q31" i="33"/>
  <c r="P31" i="33"/>
  <c r="E31" i="33"/>
  <c r="T31" i="33" s="1"/>
  <c r="U30" i="33"/>
  <c r="T30" i="33"/>
  <c r="S30" i="33"/>
  <c r="R30" i="33"/>
  <c r="Q30" i="33"/>
  <c r="P30" i="33"/>
  <c r="E30" i="33"/>
  <c r="U29" i="33"/>
  <c r="S29" i="33"/>
  <c r="R29" i="33"/>
  <c r="Q29" i="33"/>
  <c r="P29" i="33"/>
  <c r="E29" i="33"/>
  <c r="T29" i="33" s="1"/>
  <c r="S27" i="33"/>
  <c r="R27" i="33"/>
  <c r="Q27" i="33"/>
  <c r="P27" i="33"/>
  <c r="E27" i="33"/>
  <c r="U27" i="33" s="1"/>
  <c r="S26" i="33"/>
  <c r="R26" i="33"/>
  <c r="Q26" i="33"/>
  <c r="P26" i="33"/>
  <c r="E26" i="33"/>
  <c r="U25" i="33"/>
  <c r="T25" i="33"/>
  <c r="S25" i="33"/>
  <c r="R25" i="33"/>
  <c r="Q25" i="33"/>
  <c r="P25" i="33"/>
  <c r="E25" i="33"/>
  <c r="S24" i="33"/>
  <c r="R24" i="33"/>
  <c r="Q24" i="33"/>
  <c r="P24" i="33"/>
  <c r="E24" i="33"/>
  <c r="S23" i="33"/>
  <c r="R23" i="33"/>
  <c r="Q23" i="33"/>
  <c r="P23" i="33"/>
  <c r="E23" i="33"/>
  <c r="U23" i="33" s="1"/>
  <c r="S22" i="33"/>
  <c r="R22" i="33"/>
  <c r="Q22" i="33"/>
  <c r="P22" i="33"/>
  <c r="E22" i="33"/>
  <c r="U22" i="33" s="1"/>
  <c r="U21" i="33"/>
  <c r="S21" i="33"/>
  <c r="R21" i="33"/>
  <c r="Q21" i="33"/>
  <c r="P21" i="33"/>
  <c r="E21" i="33"/>
  <c r="T21" i="33" s="1"/>
  <c r="S20" i="33"/>
  <c r="R20" i="33"/>
  <c r="Q20" i="33"/>
  <c r="P20" i="33"/>
  <c r="E20" i="33"/>
  <c r="S19" i="33"/>
  <c r="R19" i="33"/>
  <c r="Q19" i="33"/>
  <c r="P19" i="33"/>
  <c r="E19" i="33"/>
  <c r="U19" i="33" s="1"/>
  <c r="U18" i="33"/>
  <c r="S18" i="33"/>
  <c r="R18" i="33"/>
  <c r="Q18" i="33"/>
  <c r="P18" i="33"/>
  <c r="E18" i="33"/>
  <c r="T18" i="33" s="1"/>
  <c r="U17" i="33"/>
  <c r="S17" i="33"/>
  <c r="R17" i="33"/>
  <c r="Q17" i="33"/>
  <c r="P17" i="33"/>
  <c r="E17" i="33"/>
  <c r="T17" i="33" s="1"/>
  <c r="S16" i="33"/>
  <c r="R16" i="33"/>
  <c r="Q16" i="33"/>
  <c r="P16" i="33"/>
  <c r="E16" i="33"/>
  <c r="T16" i="33" s="1"/>
  <c r="S15" i="33"/>
  <c r="R15" i="33"/>
  <c r="Q15" i="33"/>
  <c r="P15" i="33"/>
  <c r="E15" i="33"/>
  <c r="U15" i="33" s="1"/>
  <c r="S14" i="33"/>
  <c r="R14" i="33"/>
  <c r="Q14" i="33"/>
  <c r="P14" i="33"/>
  <c r="E14" i="33"/>
  <c r="U14" i="33" s="1"/>
  <c r="S13" i="33"/>
  <c r="R13" i="33"/>
  <c r="Q13" i="33"/>
  <c r="P13" i="33"/>
  <c r="E13" i="33"/>
  <c r="T13" i="33" s="1"/>
  <c r="S12" i="33"/>
  <c r="R12" i="33"/>
  <c r="Q12" i="33"/>
  <c r="P12" i="33"/>
  <c r="E12" i="33"/>
  <c r="U12" i="33" s="1"/>
  <c r="S11" i="33"/>
  <c r="R11" i="33"/>
  <c r="Q11" i="33"/>
  <c r="P11" i="33"/>
  <c r="E11" i="33"/>
  <c r="U11" i="33" s="1"/>
  <c r="S10" i="33"/>
  <c r="R10" i="33"/>
  <c r="Q10" i="33"/>
  <c r="P10" i="33"/>
  <c r="E10" i="33"/>
  <c r="T10" i="33" s="1"/>
  <c r="R9" i="33"/>
  <c r="S64" i="32"/>
  <c r="R64" i="32"/>
  <c r="Q64" i="32"/>
  <c r="P64" i="32"/>
  <c r="E64" i="32"/>
  <c r="U64" i="32" s="1"/>
  <c r="U63" i="32"/>
  <c r="S63" i="32"/>
  <c r="R63" i="32"/>
  <c r="Q63" i="32"/>
  <c r="P63" i="32"/>
  <c r="E63" i="32"/>
  <c r="T63" i="32" s="1"/>
  <c r="S62" i="32"/>
  <c r="R62" i="32"/>
  <c r="U60" i="32"/>
  <c r="S60" i="32"/>
  <c r="R60" i="32"/>
  <c r="Q60" i="32"/>
  <c r="P60" i="32"/>
  <c r="E60" i="32"/>
  <c r="T60" i="32" s="1"/>
  <c r="U59" i="32"/>
  <c r="T59" i="32"/>
  <c r="S59" i="32"/>
  <c r="R59" i="32"/>
  <c r="Q59" i="32"/>
  <c r="P59" i="32"/>
  <c r="E59" i="32"/>
  <c r="S58" i="32"/>
  <c r="R58" i="32"/>
  <c r="Q58" i="32"/>
  <c r="P58" i="32"/>
  <c r="E58" i="32"/>
  <c r="U58" i="32" s="1"/>
  <c r="S57" i="32"/>
  <c r="R57" i="32"/>
  <c r="Q57" i="32"/>
  <c r="P57" i="32"/>
  <c r="E57" i="32"/>
  <c r="S56" i="32"/>
  <c r="R56" i="32"/>
  <c r="U55" i="32"/>
  <c r="T55" i="32"/>
  <c r="S55" i="32"/>
  <c r="R55" i="32"/>
  <c r="Q55" i="32"/>
  <c r="P55" i="32"/>
  <c r="E55" i="32"/>
  <c r="S54" i="32"/>
  <c r="R54" i="32"/>
  <c r="Q54" i="32"/>
  <c r="P54" i="32"/>
  <c r="E54" i="32"/>
  <c r="S53" i="32"/>
  <c r="R53" i="32"/>
  <c r="Q53" i="32"/>
  <c r="P53" i="32"/>
  <c r="E53" i="32"/>
  <c r="U53" i="32" s="1"/>
  <c r="S52" i="32"/>
  <c r="R52" i="32"/>
  <c r="Q52" i="32"/>
  <c r="P52" i="32"/>
  <c r="E52" i="32"/>
  <c r="U52" i="32" s="1"/>
  <c r="S51" i="32"/>
  <c r="R51" i="32"/>
  <c r="Q51" i="32"/>
  <c r="P51" i="32"/>
  <c r="E51" i="32"/>
  <c r="T51" i="32" s="1"/>
  <c r="S50" i="32"/>
  <c r="R50" i="32"/>
  <c r="Q50" i="32"/>
  <c r="P50" i="32"/>
  <c r="E50" i="32"/>
  <c r="T50" i="32" s="1"/>
  <c r="S49" i="32"/>
  <c r="R49" i="32"/>
  <c r="Q49" i="32"/>
  <c r="P49" i="32"/>
  <c r="E49" i="32"/>
  <c r="S48" i="32"/>
  <c r="R48" i="32"/>
  <c r="Q48" i="32"/>
  <c r="P48" i="32"/>
  <c r="E48" i="32"/>
  <c r="S47" i="32"/>
  <c r="R47" i="32"/>
  <c r="Q47" i="32"/>
  <c r="U47" i="32" s="1"/>
  <c r="P47" i="32"/>
  <c r="E47" i="32"/>
  <c r="T47" i="32" s="1"/>
  <c r="S46" i="32"/>
  <c r="R46" i="32"/>
  <c r="Q46" i="32"/>
  <c r="U46" i="32" s="1"/>
  <c r="P46" i="32"/>
  <c r="T46" i="32" s="1"/>
  <c r="E46" i="32"/>
  <c r="S45" i="32"/>
  <c r="R45" i="32"/>
  <c r="Q45" i="32"/>
  <c r="P45" i="32"/>
  <c r="E45" i="32"/>
  <c r="U45" i="32" s="1"/>
  <c r="S42" i="32"/>
  <c r="R42" i="32"/>
  <c r="Q42" i="32"/>
  <c r="P42" i="32"/>
  <c r="E42" i="32"/>
  <c r="U42" i="32" s="1"/>
  <c r="S41" i="32"/>
  <c r="R41" i="32"/>
  <c r="Q41" i="32"/>
  <c r="P41" i="32"/>
  <c r="E41" i="32"/>
  <c r="T41" i="32" s="1"/>
  <c r="S40" i="32"/>
  <c r="R40" i="32"/>
  <c r="Q40" i="32"/>
  <c r="P40" i="32"/>
  <c r="E40" i="32"/>
  <c r="U40" i="32" s="1"/>
  <c r="S39" i="32"/>
  <c r="R39" i="32"/>
  <c r="Q39" i="32"/>
  <c r="P39" i="32"/>
  <c r="E39" i="32"/>
  <c r="T39" i="32" s="1"/>
  <c r="S38" i="32"/>
  <c r="R38" i="32"/>
  <c r="Q38" i="32"/>
  <c r="P38" i="32"/>
  <c r="E38" i="32"/>
  <c r="U38" i="32" s="1"/>
  <c r="S37" i="32"/>
  <c r="R37" i="32"/>
  <c r="Q37" i="32"/>
  <c r="P37" i="32"/>
  <c r="E37" i="32"/>
  <c r="U37" i="32" s="1"/>
  <c r="U36" i="32"/>
  <c r="S36" i="32"/>
  <c r="R36" i="32"/>
  <c r="Q36" i="32"/>
  <c r="P36" i="32"/>
  <c r="E36" i="32"/>
  <c r="T36" i="32" s="1"/>
  <c r="S35" i="32"/>
  <c r="R35" i="32"/>
  <c r="Q35" i="32"/>
  <c r="P35" i="32"/>
  <c r="E35" i="32"/>
  <c r="T35" i="32" s="1"/>
  <c r="T34" i="32"/>
  <c r="S34" i="32"/>
  <c r="R34" i="32"/>
  <c r="Q34" i="32"/>
  <c r="P34" i="32"/>
  <c r="E34" i="32"/>
  <c r="U34" i="32" s="1"/>
  <c r="S33" i="32"/>
  <c r="R33" i="32"/>
  <c r="Q33" i="32"/>
  <c r="P33" i="32"/>
  <c r="E33" i="32"/>
  <c r="T32" i="32"/>
  <c r="S32" i="32"/>
  <c r="R32" i="32"/>
  <c r="Q32" i="32"/>
  <c r="P32" i="32"/>
  <c r="E32" i="32"/>
  <c r="U32" i="32" s="1"/>
  <c r="S31" i="32"/>
  <c r="R31" i="32"/>
  <c r="Q31" i="32"/>
  <c r="P31" i="32"/>
  <c r="E31" i="32"/>
  <c r="S30" i="32"/>
  <c r="R30" i="32"/>
  <c r="Q30" i="32"/>
  <c r="P30" i="32"/>
  <c r="E30" i="32"/>
  <c r="U30" i="32" s="1"/>
  <c r="S29" i="32"/>
  <c r="R29" i="32"/>
  <c r="Q29" i="32"/>
  <c r="P29" i="32"/>
  <c r="E29" i="32"/>
  <c r="T27" i="32"/>
  <c r="S27" i="32"/>
  <c r="R27" i="32"/>
  <c r="Q27" i="32"/>
  <c r="P27" i="32"/>
  <c r="E27" i="32"/>
  <c r="U27" i="32" s="1"/>
  <c r="S26" i="32"/>
  <c r="R26" i="32"/>
  <c r="Q26" i="32"/>
  <c r="P26" i="32"/>
  <c r="E26" i="32"/>
  <c r="S25" i="32"/>
  <c r="R25" i="32"/>
  <c r="Q25" i="32"/>
  <c r="P25" i="32"/>
  <c r="E25" i="32"/>
  <c r="U25" i="32" s="1"/>
  <c r="S24" i="32"/>
  <c r="R24" i="32"/>
  <c r="Q24" i="32"/>
  <c r="P24" i="32"/>
  <c r="E24" i="32"/>
  <c r="U24" i="32" s="1"/>
  <c r="S23" i="32"/>
  <c r="R23" i="32"/>
  <c r="Q23" i="32"/>
  <c r="P23" i="32"/>
  <c r="E23" i="32"/>
  <c r="T23" i="32" s="1"/>
  <c r="U22" i="32"/>
  <c r="S22" i="32"/>
  <c r="R22" i="32"/>
  <c r="Q22" i="32"/>
  <c r="P22" i="32"/>
  <c r="E22" i="32"/>
  <c r="T22" i="32" s="1"/>
  <c r="T21" i="32"/>
  <c r="S21" i="32"/>
  <c r="R21" i="32"/>
  <c r="Q21" i="32"/>
  <c r="P21" i="32"/>
  <c r="E21" i="32"/>
  <c r="U21" i="32" s="1"/>
  <c r="U20" i="32"/>
  <c r="S20" i="32"/>
  <c r="R20" i="32"/>
  <c r="Q20" i="32"/>
  <c r="P20" i="32"/>
  <c r="E20" i="32"/>
  <c r="U19" i="32"/>
  <c r="T19" i="32"/>
  <c r="S19" i="32"/>
  <c r="R19" i="32"/>
  <c r="Q19" i="32"/>
  <c r="P19" i="32"/>
  <c r="E19" i="32"/>
  <c r="S18" i="32"/>
  <c r="R18" i="32"/>
  <c r="Q18" i="32"/>
  <c r="P18" i="32"/>
  <c r="E18" i="32"/>
  <c r="S17" i="32"/>
  <c r="R17" i="32"/>
  <c r="Q17" i="32"/>
  <c r="P17" i="32"/>
  <c r="E17" i="32"/>
  <c r="U17" i="32" s="1"/>
  <c r="S16" i="32"/>
  <c r="R16" i="32"/>
  <c r="Q16" i="32"/>
  <c r="P16" i="32"/>
  <c r="E16" i="32"/>
  <c r="U16" i="32" s="1"/>
  <c r="S15" i="32"/>
  <c r="R15" i="32"/>
  <c r="Q15" i="32"/>
  <c r="P15" i="32"/>
  <c r="E15" i="32"/>
  <c r="T15" i="32" s="1"/>
  <c r="S14" i="32"/>
  <c r="R14" i="32"/>
  <c r="Q14" i="32"/>
  <c r="P14" i="32"/>
  <c r="E14" i="32"/>
  <c r="S13" i="32"/>
  <c r="R13" i="32"/>
  <c r="Q13" i="32"/>
  <c r="P13" i="32"/>
  <c r="E13" i="32"/>
  <c r="S12" i="32"/>
  <c r="R12" i="32"/>
  <c r="Q12" i="32"/>
  <c r="P12" i="32"/>
  <c r="E12" i="32"/>
  <c r="T12" i="32" s="1"/>
  <c r="S11" i="32"/>
  <c r="R11" i="32"/>
  <c r="Q11" i="32"/>
  <c r="P11" i="32"/>
  <c r="E11" i="32"/>
  <c r="U11" i="32" s="1"/>
  <c r="S10" i="32"/>
  <c r="R10" i="32"/>
  <c r="Q10" i="32"/>
  <c r="P10" i="32"/>
  <c r="E10" i="32"/>
  <c r="S64" i="31"/>
  <c r="R64" i="31"/>
  <c r="Q64" i="31"/>
  <c r="P64" i="31"/>
  <c r="E64" i="31"/>
  <c r="T64" i="31" s="1"/>
  <c r="T63" i="31"/>
  <c r="S63" i="31"/>
  <c r="R63" i="31"/>
  <c r="Q63" i="31"/>
  <c r="P63" i="31"/>
  <c r="E63" i="31"/>
  <c r="U63" i="31" s="1"/>
  <c r="S62" i="31"/>
  <c r="S60" i="31"/>
  <c r="R60" i="31"/>
  <c r="Q60" i="31"/>
  <c r="P60" i="31"/>
  <c r="E60" i="31"/>
  <c r="U60" i="31" s="1"/>
  <c r="S59" i="31"/>
  <c r="R59" i="31"/>
  <c r="Q59" i="31"/>
  <c r="P59" i="31"/>
  <c r="E59" i="31"/>
  <c r="U59" i="31" s="1"/>
  <c r="S58" i="31"/>
  <c r="R58" i="31"/>
  <c r="Q58" i="31"/>
  <c r="P58" i="31"/>
  <c r="E58" i="31"/>
  <c r="U58" i="31" s="1"/>
  <c r="S57" i="31"/>
  <c r="R57" i="31"/>
  <c r="Q57" i="31"/>
  <c r="P57" i="31"/>
  <c r="E57" i="31"/>
  <c r="U57" i="31" s="1"/>
  <c r="S56" i="31"/>
  <c r="U55" i="31"/>
  <c r="T55" i="31"/>
  <c r="S55" i="31"/>
  <c r="R55" i="31"/>
  <c r="Q55" i="31"/>
  <c r="P55" i="31"/>
  <c r="E55" i="31"/>
  <c r="S54" i="31"/>
  <c r="R54" i="31"/>
  <c r="Q54" i="31"/>
  <c r="P54" i="31"/>
  <c r="E54" i="31"/>
  <c r="U54" i="31" s="1"/>
  <c r="S53" i="31"/>
  <c r="R53" i="31"/>
  <c r="Q53" i="31"/>
  <c r="P53" i="31"/>
  <c r="E53" i="31"/>
  <c r="U53" i="31" s="1"/>
  <c r="S52" i="31"/>
  <c r="R52" i="31"/>
  <c r="Q52" i="31"/>
  <c r="P52" i="31"/>
  <c r="E52" i="31"/>
  <c r="U51" i="31"/>
  <c r="T51" i="31"/>
  <c r="S51" i="31"/>
  <c r="R51" i="31"/>
  <c r="Q51" i="31"/>
  <c r="P51" i="31"/>
  <c r="E51" i="31"/>
  <c r="S50" i="31"/>
  <c r="R50" i="31"/>
  <c r="Q50" i="31"/>
  <c r="P50" i="31"/>
  <c r="E50" i="31"/>
  <c r="U50" i="31" s="1"/>
  <c r="S49" i="31"/>
  <c r="R49" i="31"/>
  <c r="Q49" i="31"/>
  <c r="P49" i="31"/>
  <c r="E49" i="31"/>
  <c r="T49" i="31" s="1"/>
  <c r="U48" i="31"/>
  <c r="T48" i="31"/>
  <c r="S48" i="31"/>
  <c r="R48" i="31"/>
  <c r="Q48" i="31"/>
  <c r="P48" i="31"/>
  <c r="E48" i="31"/>
  <c r="S47" i="31"/>
  <c r="R47" i="31"/>
  <c r="Q47" i="31"/>
  <c r="P47" i="31"/>
  <c r="E47" i="31"/>
  <c r="U47" i="31" s="1"/>
  <c r="S46" i="31"/>
  <c r="R46" i="31"/>
  <c r="Q46" i="31"/>
  <c r="P46" i="31"/>
  <c r="E46" i="31"/>
  <c r="U46" i="31" s="1"/>
  <c r="S45" i="31"/>
  <c r="R45" i="31"/>
  <c r="Q45" i="31"/>
  <c r="P45" i="31"/>
  <c r="E45" i="31"/>
  <c r="E44" i="31" s="1"/>
  <c r="R44" i="31"/>
  <c r="S42" i="31"/>
  <c r="R42" i="31"/>
  <c r="Q42" i="31"/>
  <c r="P42" i="31"/>
  <c r="E42" i="31"/>
  <c r="U42" i="31" s="1"/>
  <c r="S41" i="31"/>
  <c r="R41" i="31"/>
  <c r="Q41" i="31"/>
  <c r="P41" i="31"/>
  <c r="E41" i="31"/>
  <c r="U41" i="31" s="1"/>
  <c r="U40" i="31"/>
  <c r="S40" i="31"/>
  <c r="R40" i="31"/>
  <c r="Q40" i="31"/>
  <c r="P40" i="31"/>
  <c r="E40" i="31"/>
  <c r="T40" i="31" s="1"/>
  <c r="S39" i="31"/>
  <c r="R39" i="31"/>
  <c r="Q39" i="31"/>
  <c r="P39" i="31"/>
  <c r="E39" i="31"/>
  <c r="U38" i="31"/>
  <c r="S38" i="31"/>
  <c r="R38" i="31"/>
  <c r="Q38" i="31"/>
  <c r="P38" i="31"/>
  <c r="E38" i="31"/>
  <c r="T38" i="31" s="1"/>
  <c r="S37" i="31"/>
  <c r="R37" i="31"/>
  <c r="Q37" i="31"/>
  <c r="P37" i="31"/>
  <c r="E37" i="31"/>
  <c r="U37" i="31" s="1"/>
  <c r="S36" i="31"/>
  <c r="R36" i="31"/>
  <c r="Q36" i="31"/>
  <c r="P36" i="31"/>
  <c r="E36" i="31"/>
  <c r="U36" i="31" s="1"/>
  <c r="S35" i="31"/>
  <c r="R35" i="31"/>
  <c r="Q35" i="31"/>
  <c r="P35" i="31"/>
  <c r="E35" i="31"/>
  <c r="T34" i="31"/>
  <c r="S34" i="31"/>
  <c r="R34" i="31"/>
  <c r="Q34" i="31"/>
  <c r="P34" i="31"/>
  <c r="E34" i="31"/>
  <c r="U34" i="31" s="1"/>
  <c r="S33" i="31"/>
  <c r="R33" i="31"/>
  <c r="Q33" i="31"/>
  <c r="P33" i="31"/>
  <c r="T33" i="31" s="1"/>
  <c r="E33" i="31"/>
  <c r="U32" i="31"/>
  <c r="S32" i="31"/>
  <c r="R32" i="31"/>
  <c r="Q32" i="31"/>
  <c r="P32" i="31"/>
  <c r="E32" i="31"/>
  <c r="T32" i="31" s="1"/>
  <c r="S31" i="31"/>
  <c r="R31" i="31"/>
  <c r="Q31" i="31"/>
  <c r="P31" i="31"/>
  <c r="E31" i="31"/>
  <c r="T31" i="31" s="1"/>
  <c r="U30" i="31"/>
  <c r="S30" i="31"/>
  <c r="R30" i="31"/>
  <c r="Q30" i="31"/>
  <c r="P30" i="31"/>
  <c r="E30" i="31"/>
  <c r="T30" i="31" s="1"/>
  <c r="S29" i="31"/>
  <c r="R29" i="31"/>
  <c r="Q29" i="31"/>
  <c r="P29" i="31"/>
  <c r="E29" i="31"/>
  <c r="U29" i="31" s="1"/>
  <c r="U27" i="31"/>
  <c r="S27" i="31"/>
  <c r="R27" i="31"/>
  <c r="Q27" i="31"/>
  <c r="P27" i="31"/>
  <c r="E27" i="31"/>
  <c r="T27" i="31" s="1"/>
  <c r="S26" i="31"/>
  <c r="R26" i="31"/>
  <c r="Q26" i="31"/>
  <c r="P26" i="31"/>
  <c r="E26" i="31"/>
  <c r="U26" i="31" s="1"/>
  <c r="U25" i="31"/>
  <c r="T25" i="31"/>
  <c r="S25" i="31"/>
  <c r="R25" i="31"/>
  <c r="Q25" i="31"/>
  <c r="P25" i="31"/>
  <c r="E25" i="31"/>
  <c r="S24" i="31"/>
  <c r="R24" i="31"/>
  <c r="Q24" i="31"/>
  <c r="P24" i="31"/>
  <c r="E24" i="31"/>
  <c r="U24" i="31" s="1"/>
  <c r="S23" i="31"/>
  <c r="R23" i="31"/>
  <c r="Q23" i="31"/>
  <c r="P23" i="31"/>
  <c r="E23" i="31"/>
  <c r="S22" i="31"/>
  <c r="R22" i="31"/>
  <c r="Q22" i="31"/>
  <c r="P22" i="31"/>
  <c r="E22" i="31"/>
  <c r="U21" i="31"/>
  <c r="S21" i="31"/>
  <c r="R21" i="31"/>
  <c r="Q21" i="31"/>
  <c r="P21" i="31"/>
  <c r="E21" i="31"/>
  <c r="T21" i="31" s="1"/>
  <c r="T20" i="31"/>
  <c r="S20" i="31"/>
  <c r="R20" i="31"/>
  <c r="Q20" i="31"/>
  <c r="P20" i="31"/>
  <c r="E20" i="31"/>
  <c r="U19" i="31"/>
  <c r="S19" i="31"/>
  <c r="R19" i="31"/>
  <c r="Q19" i="31"/>
  <c r="P19" i="31"/>
  <c r="E19" i="31"/>
  <c r="T19" i="31" s="1"/>
  <c r="T18" i="31"/>
  <c r="S18" i="31"/>
  <c r="R18" i="31"/>
  <c r="Q18" i="31"/>
  <c r="P18" i="31"/>
  <c r="E18" i="31"/>
  <c r="U18" i="31" s="1"/>
  <c r="S17" i="31"/>
  <c r="R17" i="31"/>
  <c r="Q17" i="31"/>
  <c r="P17" i="31"/>
  <c r="E17" i="31"/>
  <c r="S16" i="31"/>
  <c r="R16" i="31"/>
  <c r="Q16" i="31"/>
  <c r="P16" i="31"/>
  <c r="E16" i="31"/>
  <c r="U16" i="31" s="1"/>
  <c r="S15" i="31"/>
  <c r="R15" i="31"/>
  <c r="Q15" i="31"/>
  <c r="P15" i="31"/>
  <c r="E15" i="31"/>
  <c r="S14" i="31"/>
  <c r="R14" i="31"/>
  <c r="Q14" i="31"/>
  <c r="P14" i="31"/>
  <c r="E14" i="31"/>
  <c r="S13" i="31"/>
  <c r="R13" i="31"/>
  <c r="Q13" i="31"/>
  <c r="U13" i="31" s="1"/>
  <c r="P13" i="31"/>
  <c r="E13" i="31"/>
  <c r="S12" i="31"/>
  <c r="R12" i="31"/>
  <c r="Q12" i="31"/>
  <c r="P12" i="31"/>
  <c r="E12" i="31"/>
  <c r="S11" i="31"/>
  <c r="R11" i="31"/>
  <c r="Q11" i="31"/>
  <c r="P11" i="31"/>
  <c r="E11" i="31"/>
  <c r="T11" i="31" s="1"/>
  <c r="S10" i="31"/>
  <c r="R10" i="31"/>
  <c r="Q10" i="31"/>
  <c r="U10" i="31" s="1"/>
  <c r="P10" i="31"/>
  <c r="E10" i="31"/>
  <c r="T10" i="31" s="1"/>
  <c r="S64" i="30"/>
  <c r="R64" i="30"/>
  <c r="Q64" i="30"/>
  <c r="P64" i="30"/>
  <c r="E64" i="30"/>
  <c r="S63" i="30"/>
  <c r="R63" i="30"/>
  <c r="Q63" i="30"/>
  <c r="P63" i="30"/>
  <c r="E63" i="30"/>
  <c r="T63" i="30" s="1"/>
  <c r="R62" i="30"/>
  <c r="S60" i="30"/>
  <c r="R60" i="30"/>
  <c r="Q60" i="30"/>
  <c r="P60" i="30"/>
  <c r="E60" i="30"/>
  <c r="T59" i="30"/>
  <c r="S59" i="30"/>
  <c r="R59" i="30"/>
  <c r="Q59" i="30"/>
  <c r="P59" i="30"/>
  <c r="E59" i="30"/>
  <c r="U59" i="30" s="1"/>
  <c r="S58" i="30"/>
  <c r="R58" i="30"/>
  <c r="Q58" i="30"/>
  <c r="P58" i="30"/>
  <c r="E58" i="30"/>
  <c r="U58" i="30" s="1"/>
  <c r="S57" i="30"/>
  <c r="R57" i="30"/>
  <c r="Q57" i="30"/>
  <c r="P57" i="30"/>
  <c r="E57" i="30"/>
  <c r="U55" i="30"/>
  <c r="T55" i="30"/>
  <c r="S55" i="30"/>
  <c r="R55" i="30"/>
  <c r="Q55" i="30"/>
  <c r="P55" i="30"/>
  <c r="E55" i="30"/>
  <c r="T54" i="30"/>
  <c r="S54" i="30"/>
  <c r="R54" i="30"/>
  <c r="Q54" i="30"/>
  <c r="P54" i="30"/>
  <c r="E54" i="30"/>
  <c r="U54" i="30" s="1"/>
  <c r="S53" i="30"/>
  <c r="R53" i="30"/>
  <c r="Q53" i="30"/>
  <c r="P53" i="30"/>
  <c r="E53" i="30"/>
  <c r="U53" i="30" s="1"/>
  <c r="S52" i="30"/>
  <c r="R52" i="30"/>
  <c r="Q52" i="30"/>
  <c r="P52" i="30"/>
  <c r="E52" i="30"/>
  <c r="S51" i="30"/>
  <c r="R51" i="30"/>
  <c r="Q51" i="30"/>
  <c r="P51" i="30"/>
  <c r="E51" i="30"/>
  <c r="T51" i="30" s="1"/>
  <c r="T50" i="30"/>
  <c r="S50" i="30"/>
  <c r="R50" i="30"/>
  <c r="Q50" i="30"/>
  <c r="P50" i="30"/>
  <c r="E50" i="30"/>
  <c r="U50" i="30" s="1"/>
  <c r="T49" i="30"/>
  <c r="S49" i="30"/>
  <c r="R49" i="30"/>
  <c r="Q49" i="30"/>
  <c r="P49" i="30"/>
  <c r="E49" i="30"/>
  <c r="U49" i="30" s="1"/>
  <c r="S48" i="30"/>
  <c r="R48" i="30"/>
  <c r="Q48" i="30"/>
  <c r="P48" i="30"/>
  <c r="E48" i="30"/>
  <c r="T48" i="30" s="1"/>
  <c r="S47" i="30"/>
  <c r="R47" i="30"/>
  <c r="Q47" i="30"/>
  <c r="P47" i="30"/>
  <c r="E47" i="30"/>
  <c r="U47" i="30" s="1"/>
  <c r="S46" i="30"/>
  <c r="R46" i="30"/>
  <c r="Q46" i="30"/>
  <c r="P46" i="30"/>
  <c r="T46" i="30" s="1"/>
  <c r="E46" i="30"/>
  <c r="S45" i="30"/>
  <c r="R45" i="30"/>
  <c r="Q45" i="30"/>
  <c r="P45" i="30"/>
  <c r="E45" i="30"/>
  <c r="U45" i="30" s="1"/>
  <c r="S42" i="30"/>
  <c r="R42" i="30"/>
  <c r="Q42" i="30"/>
  <c r="P42" i="30"/>
  <c r="E42" i="30"/>
  <c r="U42" i="30" s="1"/>
  <c r="S41" i="30"/>
  <c r="R41" i="30"/>
  <c r="Q41" i="30"/>
  <c r="P41" i="30"/>
  <c r="E41" i="30"/>
  <c r="U41" i="30" s="1"/>
  <c r="S40" i="30"/>
  <c r="R40" i="30"/>
  <c r="Q40" i="30"/>
  <c r="P40" i="30"/>
  <c r="E40" i="30"/>
  <c r="T40" i="30" s="1"/>
  <c r="S39" i="30"/>
  <c r="R39" i="30"/>
  <c r="Q39" i="30"/>
  <c r="P39" i="30"/>
  <c r="E39" i="30"/>
  <c r="T39" i="30" s="1"/>
  <c r="S38" i="30"/>
  <c r="R38" i="30"/>
  <c r="Q38" i="30"/>
  <c r="P38" i="30"/>
  <c r="E38" i="30"/>
  <c r="U38" i="30" s="1"/>
  <c r="S37" i="30"/>
  <c r="R37" i="30"/>
  <c r="Q37" i="30"/>
  <c r="P37" i="30"/>
  <c r="E37" i="30"/>
  <c r="U37" i="30" s="1"/>
  <c r="S36" i="30"/>
  <c r="R36" i="30"/>
  <c r="Q36" i="30"/>
  <c r="P36" i="30"/>
  <c r="E36" i="30"/>
  <c r="S35" i="30"/>
  <c r="R35" i="30"/>
  <c r="Q35" i="30"/>
  <c r="P35" i="30"/>
  <c r="E35" i="30"/>
  <c r="T35" i="30" s="1"/>
  <c r="S34" i="30"/>
  <c r="R34" i="30"/>
  <c r="Q34" i="30"/>
  <c r="P34" i="30"/>
  <c r="E34" i="30"/>
  <c r="U34" i="30" s="1"/>
  <c r="S33" i="30"/>
  <c r="R33" i="30"/>
  <c r="Q33" i="30"/>
  <c r="P33" i="30"/>
  <c r="E33" i="30"/>
  <c r="U33" i="30" s="1"/>
  <c r="S32" i="30"/>
  <c r="R32" i="30"/>
  <c r="Q32" i="30"/>
  <c r="P32" i="30"/>
  <c r="E32" i="30"/>
  <c r="S31" i="30"/>
  <c r="R31" i="30"/>
  <c r="Q31" i="30"/>
  <c r="P31" i="30"/>
  <c r="E31" i="30"/>
  <c r="T31" i="30" s="1"/>
  <c r="T30" i="30"/>
  <c r="S30" i="30"/>
  <c r="R30" i="30"/>
  <c r="Q30" i="30"/>
  <c r="P30" i="30"/>
  <c r="E30" i="30"/>
  <c r="U30" i="30" s="1"/>
  <c r="S29" i="30"/>
  <c r="R29" i="30"/>
  <c r="Q29" i="30"/>
  <c r="P29" i="30"/>
  <c r="E29" i="30"/>
  <c r="R28" i="30"/>
  <c r="U27" i="30"/>
  <c r="S27" i="30"/>
  <c r="R27" i="30"/>
  <c r="Q27" i="30"/>
  <c r="P27" i="30"/>
  <c r="E27" i="30"/>
  <c r="T27" i="30" s="1"/>
  <c r="S26" i="30"/>
  <c r="R26" i="30"/>
  <c r="Q26" i="30"/>
  <c r="P26" i="30"/>
  <c r="E26" i="30"/>
  <c r="T26" i="30" s="1"/>
  <c r="S25" i="30"/>
  <c r="R25" i="30"/>
  <c r="Q25" i="30"/>
  <c r="P25" i="30"/>
  <c r="E25" i="30"/>
  <c r="S24" i="30"/>
  <c r="R24" i="30"/>
  <c r="Q24" i="30"/>
  <c r="P24" i="30"/>
  <c r="E24" i="30"/>
  <c r="S23" i="30"/>
  <c r="R23" i="30"/>
  <c r="Q23" i="30"/>
  <c r="P23" i="30"/>
  <c r="E23" i="30"/>
  <c r="S22" i="30"/>
  <c r="R22" i="30"/>
  <c r="Q22" i="30"/>
  <c r="P22" i="30"/>
  <c r="E22" i="30"/>
  <c r="U21" i="30"/>
  <c r="T21" i="30"/>
  <c r="S21" i="30"/>
  <c r="R21" i="30"/>
  <c r="Q21" i="30"/>
  <c r="P21" i="30"/>
  <c r="E21" i="30"/>
  <c r="S20" i="30"/>
  <c r="R20" i="30"/>
  <c r="Q20" i="30"/>
  <c r="P20" i="30"/>
  <c r="E20" i="30"/>
  <c r="S19" i="30"/>
  <c r="R19" i="30"/>
  <c r="Q19" i="30"/>
  <c r="P19" i="30"/>
  <c r="E19" i="30"/>
  <c r="S18" i="30"/>
  <c r="R18" i="30"/>
  <c r="Q18" i="30"/>
  <c r="P18" i="30"/>
  <c r="E18" i="30"/>
  <c r="S17" i="30"/>
  <c r="R17" i="30"/>
  <c r="Q17" i="30"/>
  <c r="P17" i="30"/>
  <c r="E17" i="30"/>
  <c r="U17" i="30" s="1"/>
  <c r="S16" i="30"/>
  <c r="R16" i="30"/>
  <c r="Q16" i="30"/>
  <c r="P16" i="30"/>
  <c r="E16" i="30"/>
  <c r="S15" i="30"/>
  <c r="R15" i="30"/>
  <c r="Q15" i="30"/>
  <c r="P15" i="30"/>
  <c r="E15" i="30"/>
  <c r="U14" i="30"/>
  <c r="S14" i="30"/>
  <c r="R14" i="30"/>
  <c r="Q14" i="30"/>
  <c r="P14" i="30"/>
  <c r="E14" i="30"/>
  <c r="T14" i="30" s="1"/>
  <c r="S13" i="30"/>
  <c r="R13" i="30"/>
  <c r="Q13" i="30"/>
  <c r="U13" i="30" s="1"/>
  <c r="P13" i="30"/>
  <c r="E13" i="30"/>
  <c r="T13" i="30" s="1"/>
  <c r="T12" i="30"/>
  <c r="S12" i="30"/>
  <c r="R12" i="30"/>
  <c r="Q12" i="30"/>
  <c r="P12" i="30"/>
  <c r="E12" i="30"/>
  <c r="U12" i="30" s="1"/>
  <c r="S11" i="30"/>
  <c r="R11" i="30"/>
  <c r="Q11" i="30"/>
  <c r="P11" i="30"/>
  <c r="E11" i="30"/>
  <c r="T11" i="30" s="1"/>
  <c r="S10" i="30"/>
  <c r="R10" i="30"/>
  <c r="Q10" i="30"/>
  <c r="P10" i="30"/>
  <c r="T10" i="30" s="1"/>
  <c r="E10" i="30"/>
  <c r="R9" i="30"/>
  <c r="S64" i="29"/>
  <c r="R64" i="29"/>
  <c r="Q64" i="29"/>
  <c r="P64" i="29"/>
  <c r="E64" i="29"/>
  <c r="U63" i="29"/>
  <c r="S63" i="29"/>
  <c r="R63" i="29"/>
  <c r="Q63" i="29"/>
  <c r="P63" i="29"/>
  <c r="E63" i="29"/>
  <c r="T63" i="29" s="1"/>
  <c r="T60" i="29"/>
  <c r="S60" i="29"/>
  <c r="R60" i="29"/>
  <c r="Q60" i="29"/>
  <c r="P60" i="29"/>
  <c r="E60" i="29"/>
  <c r="U60" i="29" s="1"/>
  <c r="T59" i="29"/>
  <c r="S59" i="29"/>
  <c r="R59" i="29"/>
  <c r="Q59" i="29"/>
  <c r="P59" i="29"/>
  <c r="E59" i="29"/>
  <c r="U59" i="29" s="1"/>
  <c r="S58" i="29"/>
  <c r="R58" i="29"/>
  <c r="Q58" i="29"/>
  <c r="P58" i="29"/>
  <c r="E58" i="29"/>
  <c r="S57" i="29"/>
  <c r="R57" i="29"/>
  <c r="Q57" i="29"/>
  <c r="P57" i="29"/>
  <c r="E57" i="29"/>
  <c r="S56" i="29"/>
  <c r="U55" i="29"/>
  <c r="S55" i="29"/>
  <c r="R55" i="29"/>
  <c r="Q55" i="29"/>
  <c r="P55" i="29"/>
  <c r="E55" i="29"/>
  <c r="T55" i="29" s="1"/>
  <c r="U54" i="29"/>
  <c r="T54" i="29"/>
  <c r="S54" i="29"/>
  <c r="R54" i="29"/>
  <c r="Q54" i="29"/>
  <c r="P54" i="29"/>
  <c r="E54" i="29"/>
  <c r="S53" i="29"/>
  <c r="R53" i="29"/>
  <c r="Q53" i="29"/>
  <c r="P53" i="29"/>
  <c r="E53" i="29"/>
  <c r="S52" i="29"/>
  <c r="R52" i="29"/>
  <c r="Q52" i="29"/>
  <c r="P52" i="29"/>
  <c r="E52" i="29"/>
  <c r="U51" i="29"/>
  <c r="S51" i="29"/>
  <c r="R51" i="29"/>
  <c r="Q51" i="29"/>
  <c r="P51" i="29"/>
  <c r="E51" i="29"/>
  <c r="T51" i="29" s="1"/>
  <c r="S50" i="29"/>
  <c r="R50" i="29"/>
  <c r="Q50" i="29"/>
  <c r="P50" i="29"/>
  <c r="E50" i="29"/>
  <c r="U50" i="29" s="1"/>
  <c r="S49" i="29"/>
  <c r="R49" i="29"/>
  <c r="Q49" i="29"/>
  <c r="P49" i="29"/>
  <c r="E49" i="29"/>
  <c r="U49" i="29" s="1"/>
  <c r="U48" i="29"/>
  <c r="S48" i="29"/>
  <c r="R48" i="29"/>
  <c r="Q48" i="29"/>
  <c r="P48" i="29"/>
  <c r="E48" i="29"/>
  <c r="T48" i="29" s="1"/>
  <c r="U47" i="29"/>
  <c r="S47" i="29"/>
  <c r="R47" i="29"/>
  <c r="Q47" i="29"/>
  <c r="P47" i="29"/>
  <c r="E47" i="29"/>
  <c r="T47" i="29" s="1"/>
  <c r="S46" i="29"/>
  <c r="R46" i="29"/>
  <c r="Q46" i="29"/>
  <c r="P46" i="29"/>
  <c r="E46" i="29"/>
  <c r="S45" i="29"/>
  <c r="R45" i="29"/>
  <c r="Q45" i="29"/>
  <c r="P45" i="29"/>
  <c r="E45" i="29"/>
  <c r="S44" i="29"/>
  <c r="R44" i="29"/>
  <c r="S42" i="29"/>
  <c r="R42" i="29"/>
  <c r="Q42" i="29"/>
  <c r="P42" i="29"/>
  <c r="E42" i="29"/>
  <c r="T42" i="29" s="1"/>
  <c r="S41" i="29"/>
  <c r="R41" i="29"/>
  <c r="Q41" i="29"/>
  <c r="P41" i="29"/>
  <c r="E41" i="29"/>
  <c r="T41" i="29" s="1"/>
  <c r="S40" i="29"/>
  <c r="R40" i="29"/>
  <c r="Q40" i="29"/>
  <c r="P40" i="29"/>
  <c r="E40" i="29"/>
  <c r="U40" i="29" s="1"/>
  <c r="U39" i="29"/>
  <c r="S39" i="29"/>
  <c r="R39" i="29"/>
  <c r="Q39" i="29"/>
  <c r="P39" i="29"/>
  <c r="E39" i="29"/>
  <c r="T39" i="29" s="1"/>
  <c r="S38" i="29"/>
  <c r="R38" i="29"/>
  <c r="Q38" i="29"/>
  <c r="P38" i="29"/>
  <c r="E38" i="29"/>
  <c r="U37" i="29"/>
  <c r="S37" i="29"/>
  <c r="R37" i="29"/>
  <c r="Q37" i="29"/>
  <c r="P37" i="29"/>
  <c r="E37" i="29"/>
  <c r="T37" i="29" s="1"/>
  <c r="S36" i="29"/>
  <c r="R36" i="29"/>
  <c r="Q36" i="29"/>
  <c r="P36" i="29"/>
  <c r="E36" i="29"/>
  <c r="S35" i="29"/>
  <c r="R35" i="29"/>
  <c r="Q35" i="29"/>
  <c r="P35" i="29"/>
  <c r="E35" i="29"/>
  <c r="S34" i="29"/>
  <c r="R34" i="29"/>
  <c r="Q34" i="29"/>
  <c r="P34" i="29"/>
  <c r="E34" i="29"/>
  <c r="S33" i="29"/>
  <c r="R33" i="29"/>
  <c r="Q33" i="29"/>
  <c r="P33" i="29"/>
  <c r="E33" i="29"/>
  <c r="S32" i="29"/>
  <c r="R32" i="29"/>
  <c r="Q32" i="29"/>
  <c r="P32" i="29"/>
  <c r="E32" i="29"/>
  <c r="U31" i="29"/>
  <c r="S31" i="29"/>
  <c r="R31" i="29"/>
  <c r="Q31" i="29"/>
  <c r="P31" i="29"/>
  <c r="E31" i="29"/>
  <c r="U30" i="29"/>
  <c r="S30" i="29"/>
  <c r="R30" i="29"/>
  <c r="Q30" i="29"/>
  <c r="P30" i="29"/>
  <c r="E30" i="29"/>
  <c r="T30" i="29" s="1"/>
  <c r="U29" i="29"/>
  <c r="S29" i="29"/>
  <c r="R29" i="29"/>
  <c r="Q29" i="29"/>
  <c r="P29" i="29"/>
  <c r="E29" i="29"/>
  <c r="T29" i="29" s="1"/>
  <c r="R28" i="29"/>
  <c r="T27" i="29"/>
  <c r="S27" i="29"/>
  <c r="R27" i="29"/>
  <c r="Q27" i="29"/>
  <c r="P27" i="29"/>
  <c r="E27" i="29"/>
  <c r="U27" i="29" s="1"/>
  <c r="U26" i="29"/>
  <c r="S26" i="29"/>
  <c r="R26" i="29"/>
  <c r="Q26" i="29"/>
  <c r="P26" i="29"/>
  <c r="E26" i="29"/>
  <c r="T26" i="29" s="1"/>
  <c r="U25" i="29"/>
  <c r="S25" i="29"/>
  <c r="R25" i="29"/>
  <c r="Q25" i="29"/>
  <c r="P25" i="29"/>
  <c r="E25" i="29"/>
  <c r="T25" i="29" s="1"/>
  <c r="S24" i="29"/>
  <c r="R24" i="29"/>
  <c r="Q24" i="29"/>
  <c r="P24" i="29"/>
  <c r="E24" i="29"/>
  <c r="U24" i="29" s="1"/>
  <c r="S23" i="29"/>
  <c r="R23" i="29"/>
  <c r="Q23" i="29"/>
  <c r="P23" i="29"/>
  <c r="E23" i="29"/>
  <c r="S22" i="29"/>
  <c r="R22" i="29"/>
  <c r="Q22" i="29"/>
  <c r="P22" i="29"/>
  <c r="E22" i="29"/>
  <c r="S21" i="29"/>
  <c r="R21" i="29"/>
  <c r="Q21" i="29"/>
  <c r="P21" i="29"/>
  <c r="E21" i="29"/>
  <c r="U20" i="29"/>
  <c r="T20" i="29"/>
  <c r="S20" i="29"/>
  <c r="R20" i="29"/>
  <c r="Q20" i="29"/>
  <c r="P20" i="29"/>
  <c r="E20" i="29"/>
  <c r="S19" i="29"/>
  <c r="R19" i="29"/>
  <c r="Q19" i="29"/>
  <c r="P19" i="29"/>
  <c r="E19" i="29"/>
  <c r="U19" i="29" s="1"/>
  <c r="S18" i="29"/>
  <c r="R18" i="29"/>
  <c r="Q18" i="29"/>
  <c r="P18" i="29"/>
  <c r="E18" i="29"/>
  <c r="T18" i="29" s="1"/>
  <c r="U17" i="29"/>
  <c r="T17" i="29"/>
  <c r="S17" i="29"/>
  <c r="R17" i="29"/>
  <c r="Q17" i="29"/>
  <c r="P17" i="29"/>
  <c r="E17" i="29"/>
  <c r="S16" i="29"/>
  <c r="R16" i="29"/>
  <c r="Q16" i="29"/>
  <c r="P16" i="29"/>
  <c r="E16" i="29"/>
  <c r="U16" i="29" s="1"/>
  <c r="S15" i="29"/>
  <c r="R15" i="29"/>
  <c r="Q15" i="29"/>
  <c r="P15" i="29"/>
  <c r="E15" i="29"/>
  <c r="S14" i="29"/>
  <c r="R14" i="29"/>
  <c r="Q14" i="29"/>
  <c r="P14" i="29"/>
  <c r="E14" i="29"/>
  <c r="S13" i="29"/>
  <c r="R13" i="29"/>
  <c r="Q13" i="29"/>
  <c r="U13" i="29" s="1"/>
  <c r="P13" i="29"/>
  <c r="E13" i="29"/>
  <c r="T13" i="29" s="1"/>
  <c r="S12" i="29"/>
  <c r="R12" i="29"/>
  <c r="Q12" i="29"/>
  <c r="P12" i="29"/>
  <c r="E12" i="29"/>
  <c r="U12" i="29" s="1"/>
  <c r="S11" i="29"/>
  <c r="R11" i="29"/>
  <c r="Q11" i="29"/>
  <c r="P11" i="29"/>
  <c r="E11" i="29"/>
  <c r="U11" i="29" s="1"/>
  <c r="S10" i="29"/>
  <c r="R10" i="29"/>
  <c r="Q10" i="29"/>
  <c r="P10" i="29"/>
  <c r="E10" i="29"/>
  <c r="T10" i="29" s="1"/>
  <c r="S64" i="28"/>
  <c r="R64" i="28"/>
  <c r="Q64" i="28"/>
  <c r="P64" i="28"/>
  <c r="E64" i="28"/>
  <c r="U64" i="28" s="1"/>
  <c r="S63" i="28"/>
  <c r="R63" i="28"/>
  <c r="Q63" i="28"/>
  <c r="P63" i="28"/>
  <c r="E63" i="28"/>
  <c r="S62" i="28"/>
  <c r="U60" i="28"/>
  <c r="S60" i="28"/>
  <c r="R60" i="28"/>
  <c r="Q60" i="28"/>
  <c r="P60" i="28"/>
  <c r="E60" i="28"/>
  <c r="T60" i="28" s="1"/>
  <c r="S59" i="28"/>
  <c r="R59" i="28"/>
  <c r="Q59" i="28"/>
  <c r="P59" i="28"/>
  <c r="E59" i="28"/>
  <c r="S58" i="28"/>
  <c r="R58" i="28"/>
  <c r="Q58" i="28"/>
  <c r="P58" i="28"/>
  <c r="E58" i="28"/>
  <c r="S57" i="28"/>
  <c r="R57" i="28"/>
  <c r="Q57" i="28"/>
  <c r="P57" i="28"/>
  <c r="E57" i="28"/>
  <c r="U55" i="28"/>
  <c r="S55" i="28"/>
  <c r="R55" i="28"/>
  <c r="Q55" i="28"/>
  <c r="P55" i="28"/>
  <c r="E55" i="28"/>
  <c r="T55" i="28" s="1"/>
  <c r="S54" i="28"/>
  <c r="R54" i="28"/>
  <c r="Q54" i="28"/>
  <c r="P54" i="28"/>
  <c r="E54" i="28"/>
  <c r="U54" i="28" s="1"/>
  <c r="T53" i="28"/>
  <c r="S53" i="28"/>
  <c r="R53" i="28"/>
  <c r="Q53" i="28"/>
  <c r="P53" i="28"/>
  <c r="E53" i="28"/>
  <c r="U53" i="28" s="1"/>
  <c r="S52" i="28"/>
  <c r="R52" i="28"/>
  <c r="Q52" i="28"/>
  <c r="P52" i="28"/>
  <c r="E52" i="28"/>
  <c r="S51" i="28"/>
  <c r="R51" i="28"/>
  <c r="Q51" i="28"/>
  <c r="P51" i="28"/>
  <c r="E51" i="28"/>
  <c r="S50" i="28"/>
  <c r="R50" i="28"/>
  <c r="Q50" i="28"/>
  <c r="P50" i="28"/>
  <c r="E50" i="28"/>
  <c r="T50" i="28" s="1"/>
  <c r="T49" i="28"/>
  <c r="S49" i="28"/>
  <c r="R49" i="28"/>
  <c r="Q49" i="28"/>
  <c r="P49" i="28"/>
  <c r="E49" i="28"/>
  <c r="U49" i="28" s="1"/>
  <c r="S48" i="28"/>
  <c r="R48" i="28"/>
  <c r="Q48" i="28"/>
  <c r="P48" i="28"/>
  <c r="E48" i="28"/>
  <c r="U48" i="28" s="1"/>
  <c r="S47" i="28"/>
  <c r="R47" i="28"/>
  <c r="Q47" i="28"/>
  <c r="P47" i="28"/>
  <c r="E47" i="28"/>
  <c r="T47" i="28" s="1"/>
  <c r="U46" i="28"/>
  <c r="S46" i="28"/>
  <c r="R46" i="28"/>
  <c r="Q46" i="28"/>
  <c r="P46" i="28"/>
  <c r="T46" i="28" s="1"/>
  <c r="E46" i="28"/>
  <c r="U45" i="28"/>
  <c r="T45" i="28"/>
  <c r="S45" i="28"/>
  <c r="R45" i="28"/>
  <c r="Q45" i="28"/>
  <c r="P45" i="28"/>
  <c r="E45" i="28"/>
  <c r="S44" i="28"/>
  <c r="S42" i="28"/>
  <c r="R42" i="28"/>
  <c r="Q42" i="28"/>
  <c r="P42" i="28"/>
  <c r="E42" i="28"/>
  <c r="S41" i="28"/>
  <c r="R41" i="28"/>
  <c r="Q41" i="28"/>
  <c r="P41" i="28"/>
  <c r="E41" i="28"/>
  <c r="T41" i="28" s="1"/>
  <c r="S40" i="28"/>
  <c r="R40" i="28"/>
  <c r="Q40" i="28"/>
  <c r="P40" i="28"/>
  <c r="E40" i="28"/>
  <c r="U40" i="28" s="1"/>
  <c r="T39" i="28"/>
  <c r="S39" i="28"/>
  <c r="R39" i="28"/>
  <c r="Q39" i="28"/>
  <c r="P39" i="28"/>
  <c r="E39" i="28"/>
  <c r="U39" i="28" s="1"/>
  <c r="S38" i="28"/>
  <c r="R38" i="28"/>
  <c r="Q38" i="28"/>
  <c r="P38" i="28"/>
  <c r="E38" i="28"/>
  <c r="T38" i="28" s="1"/>
  <c r="S37" i="28"/>
  <c r="R37" i="28"/>
  <c r="Q37" i="28"/>
  <c r="P37" i="28"/>
  <c r="E37" i="28"/>
  <c r="U36" i="28"/>
  <c r="T36" i="28"/>
  <c r="S36" i="28"/>
  <c r="R36" i="28"/>
  <c r="Q36" i="28"/>
  <c r="P36" i="28"/>
  <c r="E36" i="28"/>
  <c r="S35" i="28"/>
  <c r="R35" i="28"/>
  <c r="Q35" i="28"/>
  <c r="P35" i="28"/>
  <c r="E35" i="28"/>
  <c r="S34" i="28"/>
  <c r="R34" i="28"/>
  <c r="Q34" i="28"/>
  <c r="P34" i="28"/>
  <c r="E34" i="28"/>
  <c r="S33" i="28"/>
  <c r="R33" i="28"/>
  <c r="Q33" i="28"/>
  <c r="P33" i="28"/>
  <c r="E33" i="28"/>
  <c r="U32" i="28"/>
  <c r="T32" i="28"/>
  <c r="S32" i="28"/>
  <c r="R32" i="28"/>
  <c r="Q32" i="28"/>
  <c r="P32" i="28"/>
  <c r="E32" i="28"/>
  <c r="T31" i="28"/>
  <c r="S31" i="28"/>
  <c r="R31" i="28"/>
  <c r="Q31" i="28"/>
  <c r="P31" i="28"/>
  <c r="E31" i="28"/>
  <c r="U31" i="28" s="1"/>
  <c r="U30" i="28"/>
  <c r="S30" i="28"/>
  <c r="R30" i="28"/>
  <c r="Q30" i="28"/>
  <c r="P30" i="28"/>
  <c r="E30" i="28"/>
  <c r="T30" i="28" s="1"/>
  <c r="S29" i="28"/>
  <c r="R29" i="28"/>
  <c r="Q29" i="28"/>
  <c r="P29" i="28"/>
  <c r="E29" i="28"/>
  <c r="T27" i="28"/>
  <c r="S27" i="28"/>
  <c r="R27" i="28"/>
  <c r="Q27" i="28"/>
  <c r="P27" i="28"/>
  <c r="E27" i="28"/>
  <c r="U27" i="28" s="1"/>
  <c r="T26" i="28"/>
  <c r="S26" i="28"/>
  <c r="R26" i="28"/>
  <c r="Q26" i="28"/>
  <c r="P26" i="28"/>
  <c r="E26" i="28"/>
  <c r="U26" i="28" s="1"/>
  <c r="S25" i="28"/>
  <c r="R25" i="28"/>
  <c r="Q25" i="28"/>
  <c r="P25" i="28"/>
  <c r="E25" i="28"/>
  <c r="T25" i="28" s="1"/>
  <c r="U24" i="28"/>
  <c r="T24" i="28"/>
  <c r="S24" i="28"/>
  <c r="R24" i="28"/>
  <c r="Q24" i="28"/>
  <c r="P24" i="28"/>
  <c r="E24" i="28"/>
  <c r="S23" i="28"/>
  <c r="R23" i="28"/>
  <c r="Q23" i="28"/>
  <c r="P23" i="28"/>
  <c r="E23" i="28"/>
  <c r="T23" i="28" s="1"/>
  <c r="S22" i="28"/>
  <c r="R22" i="28"/>
  <c r="Q22" i="28"/>
  <c r="P22" i="28"/>
  <c r="E22" i="28"/>
  <c r="S21" i="28"/>
  <c r="R21" i="28"/>
  <c r="Q21" i="28"/>
  <c r="P21" i="28"/>
  <c r="E21" i="28"/>
  <c r="S20" i="28"/>
  <c r="R20" i="28"/>
  <c r="Q20" i="28"/>
  <c r="P20" i="28"/>
  <c r="E20" i="28"/>
  <c r="T20" i="28" s="1"/>
  <c r="S19" i="28"/>
  <c r="R19" i="28"/>
  <c r="Q19" i="28"/>
  <c r="P19" i="28"/>
  <c r="E19" i="28"/>
  <c r="T19" i="28" s="1"/>
  <c r="T18" i="28"/>
  <c r="S18" i="28"/>
  <c r="R18" i="28"/>
  <c r="Q18" i="28"/>
  <c r="P18" i="28"/>
  <c r="E18" i="28"/>
  <c r="U18" i="28" s="1"/>
  <c r="U17" i="28"/>
  <c r="S17" i="28"/>
  <c r="R17" i="28"/>
  <c r="Q17" i="28"/>
  <c r="P17" i="28"/>
  <c r="E17" i="28"/>
  <c r="T17" i="28" s="1"/>
  <c r="U16" i="28"/>
  <c r="S16" i="28"/>
  <c r="R16" i="28"/>
  <c r="Q16" i="28"/>
  <c r="P16" i="28"/>
  <c r="E16" i="28"/>
  <c r="T16" i="28" s="1"/>
  <c r="S15" i="28"/>
  <c r="R15" i="28"/>
  <c r="Q15" i="28"/>
  <c r="P15" i="28"/>
  <c r="E15" i="28"/>
  <c r="T15" i="28" s="1"/>
  <c r="T14" i="28"/>
  <c r="S14" i="28"/>
  <c r="R14" i="28"/>
  <c r="Q14" i="28"/>
  <c r="P14" i="28"/>
  <c r="E14" i="28"/>
  <c r="U14" i="28" s="1"/>
  <c r="S13" i="28"/>
  <c r="R13" i="28"/>
  <c r="Q13" i="28"/>
  <c r="P13" i="28"/>
  <c r="E13" i="28"/>
  <c r="U12" i="28"/>
  <c r="S12" i="28"/>
  <c r="R12" i="28"/>
  <c r="Q12" i="28"/>
  <c r="P12" i="28"/>
  <c r="E12" i="28"/>
  <c r="T12" i="28" s="1"/>
  <c r="S11" i="28"/>
  <c r="R11" i="28"/>
  <c r="Q11" i="28"/>
  <c r="P11" i="28"/>
  <c r="E11" i="28"/>
  <c r="U11" i="28" s="1"/>
  <c r="T10" i="28"/>
  <c r="S10" i="28"/>
  <c r="R10" i="28"/>
  <c r="Q10" i="28"/>
  <c r="P10" i="28"/>
  <c r="E10" i="28"/>
  <c r="S64" i="27"/>
  <c r="R64" i="27"/>
  <c r="Q64" i="27"/>
  <c r="P64" i="27"/>
  <c r="E64" i="27"/>
  <c r="T64" i="27" s="1"/>
  <c r="S63" i="27"/>
  <c r="R63" i="27"/>
  <c r="Q63" i="27"/>
  <c r="P63" i="27"/>
  <c r="E63" i="27"/>
  <c r="R62" i="27"/>
  <c r="S60" i="27"/>
  <c r="R60" i="27"/>
  <c r="Q60" i="27"/>
  <c r="P60" i="27"/>
  <c r="E60" i="27"/>
  <c r="U60" i="27" s="1"/>
  <c r="U59" i="27"/>
  <c r="S59" i="27"/>
  <c r="R59" i="27"/>
  <c r="Q59" i="27"/>
  <c r="P59" i="27"/>
  <c r="E59" i="27"/>
  <c r="T59" i="27" s="1"/>
  <c r="S58" i="27"/>
  <c r="R58" i="27"/>
  <c r="Q58" i="27"/>
  <c r="P58" i="27"/>
  <c r="E58" i="27"/>
  <c r="U57" i="27"/>
  <c r="S57" i="27"/>
  <c r="R57" i="27"/>
  <c r="Q57" i="27"/>
  <c r="P57" i="27"/>
  <c r="E57" i="27"/>
  <c r="T57" i="27" s="1"/>
  <c r="S56" i="27"/>
  <c r="R56" i="27"/>
  <c r="T55" i="27"/>
  <c r="S55" i="27"/>
  <c r="R55" i="27"/>
  <c r="Q55" i="27"/>
  <c r="P55" i="27"/>
  <c r="E55" i="27"/>
  <c r="U55" i="27" s="1"/>
  <c r="S54" i="27"/>
  <c r="R54" i="27"/>
  <c r="Q54" i="27"/>
  <c r="P54" i="27"/>
  <c r="E54" i="27"/>
  <c r="T53" i="27"/>
  <c r="S53" i="27"/>
  <c r="R53" i="27"/>
  <c r="Q53" i="27"/>
  <c r="P53" i="27"/>
  <c r="E53" i="27"/>
  <c r="U53" i="27" s="1"/>
  <c r="T52" i="27"/>
  <c r="S52" i="27"/>
  <c r="R52" i="27"/>
  <c r="Q52" i="27"/>
  <c r="P52" i="27"/>
  <c r="E52" i="27"/>
  <c r="U52" i="27" s="1"/>
  <c r="S51" i="27"/>
  <c r="R51" i="27"/>
  <c r="Q51" i="27"/>
  <c r="P51" i="27"/>
  <c r="E51" i="27"/>
  <c r="U51" i="27" s="1"/>
  <c r="S50" i="27"/>
  <c r="R50" i="27"/>
  <c r="Q50" i="27"/>
  <c r="P50" i="27"/>
  <c r="E50" i="27"/>
  <c r="S49" i="27"/>
  <c r="R49" i="27"/>
  <c r="Q49" i="27"/>
  <c r="P49" i="27"/>
  <c r="E49" i="27"/>
  <c r="T49" i="27" s="1"/>
  <c r="S48" i="27"/>
  <c r="R48" i="27"/>
  <c r="Q48" i="27"/>
  <c r="P48" i="27"/>
  <c r="E48" i="27"/>
  <c r="U48" i="27" s="1"/>
  <c r="S47" i="27"/>
  <c r="R47" i="27"/>
  <c r="Q47" i="27"/>
  <c r="P47" i="27"/>
  <c r="E47" i="27"/>
  <c r="U47" i="27" s="1"/>
  <c r="S46" i="27"/>
  <c r="R46" i="27"/>
  <c r="Q46" i="27"/>
  <c r="U46" i="27" s="1"/>
  <c r="P46" i="27"/>
  <c r="E46" i="27"/>
  <c r="S45" i="27"/>
  <c r="R45" i="27"/>
  <c r="Q45" i="27"/>
  <c r="P45" i="27"/>
  <c r="E45" i="27"/>
  <c r="T45" i="27" s="1"/>
  <c r="S44" i="27"/>
  <c r="R44" i="27"/>
  <c r="S42" i="27"/>
  <c r="R42" i="27"/>
  <c r="Q42" i="27"/>
  <c r="P42" i="27"/>
  <c r="E42" i="27"/>
  <c r="U42" i="27" s="1"/>
  <c r="S41" i="27"/>
  <c r="R41" i="27"/>
  <c r="Q41" i="27"/>
  <c r="P41" i="27"/>
  <c r="E41" i="27"/>
  <c r="S40" i="27"/>
  <c r="R40" i="27"/>
  <c r="Q40" i="27"/>
  <c r="P40" i="27"/>
  <c r="E40" i="27"/>
  <c r="S39" i="27"/>
  <c r="R39" i="27"/>
  <c r="Q39" i="27"/>
  <c r="P39" i="27"/>
  <c r="E39" i="27"/>
  <c r="S38" i="27"/>
  <c r="R38" i="27"/>
  <c r="Q38" i="27"/>
  <c r="P38" i="27"/>
  <c r="E38" i="27"/>
  <c r="U38" i="27" s="1"/>
  <c r="S37" i="27"/>
  <c r="R37" i="27"/>
  <c r="Q37" i="27"/>
  <c r="P37" i="27"/>
  <c r="E37" i="27"/>
  <c r="U37" i="27" s="1"/>
  <c r="S36" i="27"/>
  <c r="R36" i="27"/>
  <c r="Q36" i="27"/>
  <c r="P36" i="27"/>
  <c r="E36" i="27"/>
  <c r="S35" i="27"/>
  <c r="R35" i="27"/>
  <c r="Q35" i="27"/>
  <c r="P35" i="27"/>
  <c r="E35" i="27"/>
  <c r="U35" i="27" s="1"/>
  <c r="T34" i="27"/>
  <c r="S34" i="27"/>
  <c r="R34" i="27"/>
  <c r="Q34" i="27"/>
  <c r="P34" i="27"/>
  <c r="E34" i="27"/>
  <c r="U34" i="27" s="1"/>
  <c r="S33" i="27"/>
  <c r="R33" i="27"/>
  <c r="Q33" i="27"/>
  <c r="P33" i="27"/>
  <c r="E33" i="27"/>
  <c r="S32" i="27"/>
  <c r="R32" i="27"/>
  <c r="Q32" i="27"/>
  <c r="P32" i="27"/>
  <c r="E32" i="27"/>
  <c r="T32" i="27" s="1"/>
  <c r="S31" i="27"/>
  <c r="R31" i="27"/>
  <c r="Q31" i="27"/>
  <c r="P31" i="27"/>
  <c r="E31" i="27"/>
  <c r="T31" i="27" s="1"/>
  <c r="S30" i="27"/>
  <c r="R30" i="27"/>
  <c r="Q30" i="27"/>
  <c r="P30" i="27"/>
  <c r="E30" i="27"/>
  <c r="U29" i="27"/>
  <c r="S29" i="27"/>
  <c r="R29" i="27"/>
  <c r="Q29" i="27"/>
  <c r="P29" i="27"/>
  <c r="E29" i="27"/>
  <c r="T29" i="27" s="1"/>
  <c r="S27" i="27"/>
  <c r="R27" i="27"/>
  <c r="Q27" i="27"/>
  <c r="P27" i="27"/>
  <c r="E27" i="27"/>
  <c r="T27" i="27" s="1"/>
  <c r="S26" i="27"/>
  <c r="R26" i="27"/>
  <c r="Q26" i="27"/>
  <c r="P26" i="27"/>
  <c r="E26" i="27"/>
  <c r="U26" i="27" s="1"/>
  <c r="S25" i="27"/>
  <c r="R25" i="27"/>
  <c r="Q25" i="27"/>
  <c r="P25" i="27"/>
  <c r="E25" i="27"/>
  <c r="U25" i="27" s="1"/>
  <c r="U24" i="27"/>
  <c r="S24" i="27"/>
  <c r="R24" i="27"/>
  <c r="Q24" i="27"/>
  <c r="P24" i="27"/>
  <c r="E24" i="27"/>
  <c r="T24" i="27" s="1"/>
  <c r="U23" i="27"/>
  <c r="T23" i="27"/>
  <c r="S23" i="27"/>
  <c r="R23" i="27"/>
  <c r="Q23" i="27"/>
  <c r="P23" i="27"/>
  <c r="E23" i="27"/>
  <c r="U22" i="27"/>
  <c r="T22" i="27"/>
  <c r="S22" i="27"/>
  <c r="R22" i="27"/>
  <c r="Q22" i="27"/>
  <c r="P22" i="27"/>
  <c r="E22" i="27"/>
  <c r="S21" i="27"/>
  <c r="R21" i="27"/>
  <c r="Q21" i="27"/>
  <c r="P21" i="27"/>
  <c r="E21" i="27"/>
  <c r="U21" i="27" s="1"/>
  <c r="S20" i="27"/>
  <c r="R20" i="27"/>
  <c r="Q20" i="27"/>
  <c r="P20" i="27"/>
  <c r="E20" i="27"/>
  <c r="U19" i="27"/>
  <c r="S19" i="27"/>
  <c r="R19" i="27"/>
  <c r="Q19" i="27"/>
  <c r="P19" i="27"/>
  <c r="E19" i="27"/>
  <c r="T19" i="27" s="1"/>
  <c r="T18" i="27"/>
  <c r="S18" i="27"/>
  <c r="R18" i="27"/>
  <c r="Q18" i="27"/>
  <c r="P18" i="27"/>
  <c r="E18" i="27"/>
  <c r="U18" i="27" s="1"/>
  <c r="S17" i="27"/>
  <c r="R17" i="27"/>
  <c r="Q17" i="27"/>
  <c r="P17" i="27"/>
  <c r="E17" i="27"/>
  <c r="U17" i="27" s="1"/>
  <c r="S16" i="27"/>
  <c r="R16" i="27"/>
  <c r="Q16" i="27"/>
  <c r="P16" i="27"/>
  <c r="E16" i="27"/>
  <c r="U16" i="27" s="1"/>
  <c r="U15" i="27"/>
  <c r="S15" i="27"/>
  <c r="R15" i="27"/>
  <c r="Q15" i="27"/>
  <c r="P15" i="27"/>
  <c r="E15" i="27"/>
  <c r="T15" i="27" s="1"/>
  <c r="U14" i="27"/>
  <c r="T14" i="27"/>
  <c r="S14" i="27"/>
  <c r="R14" i="27"/>
  <c r="Q14" i="27"/>
  <c r="P14" i="27"/>
  <c r="E14" i="27"/>
  <c r="T13" i="27"/>
  <c r="S13" i="27"/>
  <c r="R13" i="27"/>
  <c r="Q13" i="27"/>
  <c r="P13" i="27"/>
  <c r="E13" i="27"/>
  <c r="S12" i="27"/>
  <c r="R12" i="27"/>
  <c r="Q12" i="27"/>
  <c r="P12" i="27"/>
  <c r="E12" i="27"/>
  <c r="S11" i="27"/>
  <c r="R11" i="27"/>
  <c r="Q11" i="27"/>
  <c r="P11" i="27"/>
  <c r="E11" i="27"/>
  <c r="T11" i="27" s="1"/>
  <c r="S10" i="27"/>
  <c r="R10" i="27"/>
  <c r="Q10" i="27"/>
  <c r="P10" i="27"/>
  <c r="E10" i="27"/>
  <c r="U10" i="27" s="1"/>
  <c r="S64" i="26"/>
  <c r="R64" i="26"/>
  <c r="Q64" i="26"/>
  <c r="P64" i="26"/>
  <c r="E64" i="26"/>
  <c r="S63" i="26"/>
  <c r="R63" i="26"/>
  <c r="Q63" i="26"/>
  <c r="Q62" i="26" s="1"/>
  <c r="P63" i="26"/>
  <c r="P62" i="26" s="1"/>
  <c r="E63" i="26"/>
  <c r="U63" i="26" s="1"/>
  <c r="S60" i="26"/>
  <c r="R60" i="26"/>
  <c r="Q60" i="26"/>
  <c r="P60" i="26"/>
  <c r="E60" i="26"/>
  <c r="U60" i="26" s="1"/>
  <c r="S59" i="26"/>
  <c r="R59" i="26"/>
  <c r="Q59" i="26"/>
  <c r="P59" i="26"/>
  <c r="E59" i="26"/>
  <c r="U59" i="26" s="1"/>
  <c r="U58" i="26"/>
  <c r="S58" i="26"/>
  <c r="R58" i="26"/>
  <c r="Q58" i="26"/>
  <c r="P58" i="26"/>
  <c r="E58" i="26"/>
  <c r="T58" i="26" s="1"/>
  <c r="S57" i="26"/>
  <c r="R57" i="26"/>
  <c r="Q57" i="26"/>
  <c r="P57" i="26"/>
  <c r="E57" i="26"/>
  <c r="T57" i="26" s="1"/>
  <c r="R56" i="26"/>
  <c r="S55" i="26"/>
  <c r="R55" i="26"/>
  <c r="Q55" i="26"/>
  <c r="P55" i="26"/>
  <c r="E55" i="26"/>
  <c r="S54" i="26"/>
  <c r="R54" i="26"/>
  <c r="Q54" i="26"/>
  <c r="P54" i="26"/>
  <c r="E54" i="26"/>
  <c r="U54" i="26" s="1"/>
  <c r="U53" i="26"/>
  <c r="S53" i="26"/>
  <c r="R53" i="26"/>
  <c r="Q53" i="26"/>
  <c r="P53" i="26"/>
  <c r="E53" i="26"/>
  <c r="T53" i="26" s="1"/>
  <c r="S52" i="26"/>
  <c r="R52" i="26"/>
  <c r="Q52" i="26"/>
  <c r="P52" i="26"/>
  <c r="E52" i="26"/>
  <c r="U52" i="26" s="1"/>
  <c r="U51" i="26"/>
  <c r="S51" i="26"/>
  <c r="R51" i="26"/>
  <c r="Q51" i="26"/>
  <c r="P51" i="26"/>
  <c r="E51" i="26"/>
  <c r="T51" i="26" s="1"/>
  <c r="S50" i="26"/>
  <c r="R50" i="26"/>
  <c r="Q50" i="26"/>
  <c r="P50" i="26"/>
  <c r="E50" i="26"/>
  <c r="S49" i="26"/>
  <c r="R49" i="26"/>
  <c r="Q49" i="26"/>
  <c r="P49" i="26"/>
  <c r="E49" i="26"/>
  <c r="S48" i="26"/>
  <c r="R48" i="26"/>
  <c r="Q48" i="26"/>
  <c r="P48" i="26"/>
  <c r="E48" i="26"/>
  <c r="T48" i="26" s="1"/>
  <c r="U47" i="26"/>
  <c r="T47" i="26"/>
  <c r="S47" i="26"/>
  <c r="R47" i="26"/>
  <c r="Q47" i="26"/>
  <c r="P47" i="26"/>
  <c r="E47" i="26"/>
  <c r="T46" i="26"/>
  <c r="S46" i="26"/>
  <c r="R46" i="26"/>
  <c r="Q46" i="26"/>
  <c r="U46" i="26" s="1"/>
  <c r="P46" i="26"/>
  <c r="E46" i="26"/>
  <c r="S45" i="26"/>
  <c r="R45" i="26"/>
  <c r="Q45" i="26"/>
  <c r="P45" i="26"/>
  <c r="E45" i="26"/>
  <c r="S44" i="26"/>
  <c r="T42" i="26"/>
  <c r="S42" i="26"/>
  <c r="R42" i="26"/>
  <c r="Q42" i="26"/>
  <c r="P42" i="26"/>
  <c r="E42" i="26"/>
  <c r="U42" i="26" s="1"/>
  <c r="S41" i="26"/>
  <c r="R41" i="26"/>
  <c r="Q41" i="26"/>
  <c r="P41" i="26"/>
  <c r="E41" i="26"/>
  <c r="U41" i="26" s="1"/>
  <c r="S40" i="26"/>
  <c r="R40" i="26"/>
  <c r="Q40" i="26"/>
  <c r="P40" i="26"/>
  <c r="E40" i="26"/>
  <c r="S39" i="26"/>
  <c r="R39" i="26"/>
  <c r="Q39" i="26"/>
  <c r="P39" i="26"/>
  <c r="E39" i="26"/>
  <c r="T39" i="26" s="1"/>
  <c r="S38" i="26"/>
  <c r="R38" i="26"/>
  <c r="Q38" i="26"/>
  <c r="P38" i="26"/>
  <c r="E38" i="26"/>
  <c r="U38" i="26" s="1"/>
  <c r="S37" i="26"/>
  <c r="R37" i="26"/>
  <c r="Q37" i="26"/>
  <c r="P37" i="26"/>
  <c r="E37" i="26"/>
  <c r="U36" i="26"/>
  <c r="T36" i="26"/>
  <c r="S36" i="26"/>
  <c r="R36" i="26"/>
  <c r="Q36" i="26"/>
  <c r="P36" i="26"/>
  <c r="E36" i="26"/>
  <c r="T35" i="26"/>
  <c r="S35" i="26"/>
  <c r="R35" i="26"/>
  <c r="Q35" i="26"/>
  <c r="P35" i="26"/>
  <c r="E35" i="26"/>
  <c r="U35" i="26" s="1"/>
  <c r="U34" i="26"/>
  <c r="T34" i="26"/>
  <c r="S34" i="26"/>
  <c r="R34" i="26"/>
  <c r="Q34" i="26"/>
  <c r="P34" i="26"/>
  <c r="E34" i="26"/>
  <c r="S33" i="26"/>
  <c r="R33" i="26"/>
  <c r="Q33" i="26"/>
  <c r="U33" i="26" s="1"/>
  <c r="P33" i="26"/>
  <c r="T33" i="26" s="1"/>
  <c r="E33" i="26"/>
  <c r="S32" i="26"/>
  <c r="R32" i="26"/>
  <c r="Q32" i="26"/>
  <c r="P32" i="26"/>
  <c r="E32" i="26"/>
  <c r="U32" i="26" s="1"/>
  <c r="S31" i="26"/>
  <c r="R31" i="26"/>
  <c r="Q31" i="26"/>
  <c r="P31" i="26"/>
  <c r="E31" i="26"/>
  <c r="U30" i="26"/>
  <c r="S30" i="26"/>
  <c r="R30" i="26"/>
  <c r="Q30" i="26"/>
  <c r="P30" i="26"/>
  <c r="E30" i="26"/>
  <c r="T30" i="26" s="1"/>
  <c r="U29" i="26"/>
  <c r="S29" i="26"/>
  <c r="R29" i="26"/>
  <c r="Q29" i="26"/>
  <c r="P29" i="26"/>
  <c r="E29" i="26"/>
  <c r="T29" i="26" s="1"/>
  <c r="S27" i="26"/>
  <c r="R27" i="26"/>
  <c r="Q27" i="26"/>
  <c r="P27" i="26"/>
  <c r="E27" i="26"/>
  <c r="U27" i="26" s="1"/>
  <c r="S26" i="26"/>
  <c r="R26" i="26"/>
  <c r="Q26" i="26"/>
  <c r="P26" i="26"/>
  <c r="E26" i="26"/>
  <c r="T26" i="26" s="1"/>
  <c r="U25" i="26"/>
  <c r="T25" i="26"/>
  <c r="S25" i="26"/>
  <c r="R25" i="26"/>
  <c r="Q25" i="26"/>
  <c r="P25" i="26"/>
  <c r="E25" i="26"/>
  <c r="U24" i="26"/>
  <c r="T24" i="26"/>
  <c r="S24" i="26"/>
  <c r="R24" i="26"/>
  <c r="Q24" i="26"/>
  <c r="P24" i="26"/>
  <c r="E24" i="26"/>
  <c r="U23" i="26"/>
  <c r="S23" i="26"/>
  <c r="R23" i="26"/>
  <c r="Q23" i="26"/>
  <c r="P23" i="26"/>
  <c r="E23" i="26"/>
  <c r="T23" i="26" s="1"/>
  <c r="S22" i="26"/>
  <c r="R22" i="26"/>
  <c r="Q22" i="26"/>
  <c r="P22" i="26"/>
  <c r="E22" i="26"/>
  <c r="U22" i="26" s="1"/>
  <c r="U21" i="26"/>
  <c r="T21" i="26"/>
  <c r="S21" i="26"/>
  <c r="R21" i="26"/>
  <c r="Q21" i="26"/>
  <c r="P21" i="26"/>
  <c r="E21" i="26"/>
  <c r="S20" i="26"/>
  <c r="R20" i="26"/>
  <c r="Q20" i="26"/>
  <c r="U20" i="26" s="1"/>
  <c r="P20" i="26"/>
  <c r="E20" i="26"/>
  <c r="T20" i="26" s="1"/>
  <c r="S19" i="26"/>
  <c r="R19" i="26"/>
  <c r="Q19" i="26"/>
  <c r="P19" i="26"/>
  <c r="E19" i="26"/>
  <c r="U19" i="26" s="1"/>
  <c r="S18" i="26"/>
  <c r="R18" i="26"/>
  <c r="Q18" i="26"/>
  <c r="P18" i="26"/>
  <c r="E18" i="26"/>
  <c r="T18" i="26" s="1"/>
  <c r="T17" i="26"/>
  <c r="S17" i="26"/>
  <c r="R17" i="26"/>
  <c r="Q17" i="26"/>
  <c r="P17" i="26"/>
  <c r="E17" i="26"/>
  <c r="U17" i="26" s="1"/>
  <c r="S16" i="26"/>
  <c r="R16" i="26"/>
  <c r="Q16" i="26"/>
  <c r="P16" i="26"/>
  <c r="E16" i="26"/>
  <c r="U16" i="26" s="1"/>
  <c r="S15" i="26"/>
  <c r="R15" i="26"/>
  <c r="Q15" i="26"/>
  <c r="P15" i="26"/>
  <c r="E15" i="26"/>
  <c r="U15" i="26" s="1"/>
  <c r="U14" i="26"/>
  <c r="S14" i="26"/>
  <c r="R14" i="26"/>
  <c r="Q14" i="26"/>
  <c r="P14" i="26"/>
  <c r="E14" i="26"/>
  <c r="T14" i="26" s="1"/>
  <c r="U13" i="26"/>
  <c r="S13" i="26"/>
  <c r="R13" i="26"/>
  <c r="Q13" i="26"/>
  <c r="P13" i="26"/>
  <c r="E13" i="26"/>
  <c r="T13" i="26" s="1"/>
  <c r="T12" i="26"/>
  <c r="S12" i="26"/>
  <c r="R12" i="26"/>
  <c r="Q12" i="26"/>
  <c r="P12" i="26"/>
  <c r="E12" i="26"/>
  <c r="U12" i="26" s="1"/>
  <c r="S11" i="26"/>
  <c r="R11" i="26"/>
  <c r="Q11" i="26"/>
  <c r="P11" i="26"/>
  <c r="E11" i="26"/>
  <c r="U11" i="26" s="1"/>
  <c r="S10" i="26"/>
  <c r="R10" i="26"/>
  <c r="Q10" i="26"/>
  <c r="P10" i="26"/>
  <c r="E10" i="26"/>
  <c r="S64" i="25"/>
  <c r="R64" i="25"/>
  <c r="Q64" i="25"/>
  <c r="P64" i="25"/>
  <c r="E64" i="25"/>
  <c r="U64" i="25" s="1"/>
  <c r="S63" i="25"/>
  <c r="R63" i="25"/>
  <c r="Q63" i="25"/>
  <c r="P63" i="25"/>
  <c r="E63" i="25"/>
  <c r="R62" i="25"/>
  <c r="S60" i="25"/>
  <c r="R60" i="25"/>
  <c r="Q60" i="25"/>
  <c r="P60" i="25"/>
  <c r="E60" i="25"/>
  <c r="T60" i="25" s="1"/>
  <c r="S59" i="25"/>
  <c r="R59" i="25"/>
  <c r="Q59" i="25"/>
  <c r="P59" i="25"/>
  <c r="E59" i="25"/>
  <c r="S58" i="25"/>
  <c r="R58" i="25"/>
  <c r="Q58" i="25"/>
  <c r="P58" i="25"/>
  <c r="E58" i="25"/>
  <c r="U58" i="25" s="1"/>
  <c r="S57" i="25"/>
  <c r="R57" i="25"/>
  <c r="Q57" i="25"/>
  <c r="P57" i="25"/>
  <c r="E57" i="25"/>
  <c r="U57" i="25" s="1"/>
  <c r="S55" i="25"/>
  <c r="R55" i="25"/>
  <c r="Q55" i="25"/>
  <c r="P55" i="25"/>
  <c r="E55" i="25"/>
  <c r="T55" i="25" s="1"/>
  <c r="U54" i="25"/>
  <c r="S54" i="25"/>
  <c r="R54" i="25"/>
  <c r="Q54" i="25"/>
  <c r="P54" i="25"/>
  <c r="E54" i="25"/>
  <c r="T54" i="25" s="1"/>
  <c r="U53" i="25"/>
  <c r="S53" i="25"/>
  <c r="R53" i="25"/>
  <c r="Q53" i="25"/>
  <c r="P53" i="25"/>
  <c r="E53" i="25"/>
  <c r="T53" i="25" s="1"/>
  <c r="S52" i="25"/>
  <c r="R52" i="25"/>
  <c r="Q52" i="25"/>
  <c r="P52" i="25"/>
  <c r="E52" i="25"/>
  <c r="U52" i="25" s="1"/>
  <c r="S51" i="25"/>
  <c r="R51" i="25"/>
  <c r="Q51" i="25"/>
  <c r="P51" i="25"/>
  <c r="E51" i="25"/>
  <c r="U51" i="25" s="1"/>
  <c r="S50" i="25"/>
  <c r="R50" i="25"/>
  <c r="Q50" i="25"/>
  <c r="P50" i="25"/>
  <c r="E50" i="25"/>
  <c r="T50" i="25" s="1"/>
  <c r="T49" i="25"/>
  <c r="S49" i="25"/>
  <c r="R49" i="25"/>
  <c r="Q49" i="25"/>
  <c r="P49" i="25"/>
  <c r="E49" i="25"/>
  <c r="U49" i="25" s="1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S46" i="25"/>
  <c r="R46" i="25"/>
  <c r="Q46" i="25"/>
  <c r="P46" i="25"/>
  <c r="E46" i="25"/>
  <c r="U46" i="25" s="1"/>
  <c r="S45" i="25"/>
  <c r="R45" i="25"/>
  <c r="Q45" i="25"/>
  <c r="P45" i="25"/>
  <c r="E45" i="25"/>
  <c r="R44" i="25"/>
  <c r="S42" i="25"/>
  <c r="R42" i="25"/>
  <c r="Q42" i="25"/>
  <c r="P42" i="25"/>
  <c r="E42" i="25"/>
  <c r="U42" i="25" s="1"/>
  <c r="S41" i="25"/>
  <c r="R41" i="25"/>
  <c r="Q41" i="25"/>
  <c r="P41" i="25"/>
  <c r="E41" i="25"/>
  <c r="U41" i="25" s="1"/>
  <c r="S40" i="25"/>
  <c r="R40" i="25"/>
  <c r="Q40" i="25"/>
  <c r="P40" i="25"/>
  <c r="E40" i="25"/>
  <c r="T40" i="25" s="1"/>
  <c r="S39" i="25"/>
  <c r="R39" i="25"/>
  <c r="Q39" i="25"/>
  <c r="P39" i="25"/>
  <c r="E39" i="25"/>
  <c r="U39" i="25" s="1"/>
  <c r="S38" i="25"/>
  <c r="R38" i="25"/>
  <c r="Q38" i="25"/>
  <c r="P38" i="25"/>
  <c r="E38" i="25"/>
  <c r="T38" i="25" s="1"/>
  <c r="U37" i="25"/>
  <c r="T37" i="25"/>
  <c r="S37" i="25"/>
  <c r="R37" i="25"/>
  <c r="Q37" i="25"/>
  <c r="P37" i="25"/>
  <c r="E37" i="25"/>
  <c r="S36" i="25"/>
  <c r="R36" i="25"/>
  <c r="Q36" i="25"/>
  <c r="P36" i="25"/>
  <c r="E36" i="25"/>
  <c r="U35" i="25"/>
  <c r="S35" i="25"/>
  <c r="R35" i="25"/>
  <c r="Q35" i="25"/>
  <c r="P35" i="25"/>
  <c r="E35" i="25"/>
  <c r="T35" i="25" s="1"/>
  <c r="S34" i="25"/>
  <c r="R34" i="25"/>
  <c r="Q34" i="25"/>
  <c r="P34" i="25"/>
  <c r="E34" i="25"/>
  <c r="S33" i="25"/>
  <c r="R33" i="25"/>
  <c r="Q33" i="25"/>
  <c r="P33" i="25"/>
  <c r="E33" i="25"/>
  <c r="S32" i="25"/>
  <c r="R32" i="25"/>
  <c r="Q32" i="25"/>
  <c r="P32" i="25"/>
  <c r="E32" i="25"/>
  <c r="U32" i="25" s="1"/>
  <c r="S31" i="25"/>
  <c r="R31" i="25"/>
  <c r="Q31" i="25"/>
  <c r="P31" i="25"/>
  <c r="E31" i="25"/>
  <c r="U31" i="25" s="1"/>
  <c r="S30" i="25"/>
  <c r="R30" i="25"/>
  <c r="Q30" i="25"/>
  <c r="P30" i="25"/>
  <c r="E30" i="25"/>
  <c r="S29" i="25"/>
  <c r="R29" i="25"/>
  <c r="Q29" i="25"/>
  <c r="P29" i="25"/>
  <c r="E29" i="25"/>
  <c r="U29" i="25" s="1"/>
  <c r="S27" i="25"/>
  <c r="R27" i="25"/>
  <c r="Q27" i="25"/>
  <c r="P27" i="25"/>
  <c r="E27" i="25"/>
  <c r="T27" i="25" s="1"/>
  <c r="T26" i="25"/>
  <c r="S26" i="25"/>
  <c r="R26" i="25"/>
  <c r="Q26" i="25"/>
  <c r="P26" i="25"/>
  <c r="E26" i="25"/>
  <c r="U26" i="25" s="1"/>
  <c r="S25" i="25"/>
  <c r="R25" i="25"/>
  <c r="Q25" i="25"/>
  <c r="P25" i="25"/>
  <c r="E25" i="25"/>
  <c r="T25" i="25" s="1"/>
  <c r="U24" i="25"/>
  <c r="T24" i="25"/>
  <c r="S24" i="25"/>
  <c r="R24" i="25"/>
  <c r="Q24" i="25"/>
  <c r="P24" i="25"/>
  <c r="E24" i="25"/>
  <c r="S23" i="25"/>
  <c r="R23" i="25"/>
  <c r="Q23" i="25"/>
  <c r="P23" i="25"/>
  <c r="E23" i="25"/>
  <c r="U23" i="25" s="1"/>
  <c r="S22" i="25"/>
  <c r="R22" i="25"/>
  <c r="Q22" i="25"/>
  <c r="P22" i="25"/>
  <c r="E22" i="25"/>
  <c r="U22" i="25" s="1"/>
  <c r="S21" i="25"/>
  <c r="R21" i="25"/>
  <c r="Q21" i="25"/>
  <c r="P21" i="25"/>
  <c r="E21" i="25"/>
  <c r="U20" i="25"/>
  <c r="S20" i="25"/>
  <c r="R20" i="25"/>
  <c r="Q20" i="25"/>
  <c r="P20" i="25"/>
  <c r="E20" i="25"/>
  <c r="U19" i="25"/>
  <c r="T19" i="25"/>
  <c r="S19" i="25"/>
  <c r="R19" i="25"/>
  <c r="Q19" i="25"/>
  <c r="P19" i="25"/>
  <c r="E19" i="25"/>
  <c r="S18" i="25"/>
  <c r="R18" i="25"/>
  <c r="Q18" i="25"/>
  <c r="P18" i="25"/>
  <c r="E18" i="25"/>
  <c r="U18" i="25" s="1"/>
  <c r="S17" i="25"/>
  <c r="R17" i="25"/>
  <c r="Q17" i="25"/>
  <c r="P17" i="25"/>
  <c r="E17" i="25"/>
  <c r="T17" i="25" s="1"/>
  <c r="S16" i="25"/>
  <c r="R16" i="25"/>
  <c r="Q16" i="25"/>
  <c r="P16" i="25"/>
  <c r="E16" i="25"/>
  <c r="U16" i="25" s="1"/>
  <c r="U15" i="25"/>
  <c r="S15" i="25"/>
  <c r="R15" i="25"/>
  <c r="Q15" i="25"/>
  <c r="P15" i="25"/>
  <c r="E15" i="25"/>
  <c r="T15" i="25" s="1"/>
  <c r="T14" i="25"/>
  <c r="S14" i="25"/>
  <c r="R14" i="25"/>
  <c r="Q14" i="25"/>
  <c r="P14" i="25"/>
  <c r="E14" i="25"/>
  <c r="U14" i="25" s="1"/>
  <c r="S13" i="25"/>
  <c r="R13" i="25"/>
  <c r="Q13" i="25"/>
  <c r="P13" i="25"/>
  <c r="E13" i="25"/>
  <c r="U13" i="25" s="1"/>
  <c r="T12" i="25"/>
  <c r="S12" i="25"/>
  <c r="R12" i="25"/>
  <c r="Q12" i="25"/>
  <c r="P12" i="25"/>
  <c r="E12" i="25"/>
  <c r="U12" i="25" s="1"/>
  <c r="S11" i="25"/>
  <c r="R11" i="25"/>
  <c r="Q11" i="25"/>
  <c r="P11" i="25"/>
  <c r="E11" i="25"/>
  <c r="U11" i="25" s="1"/>
  <c r="S10" i="25"/>
  <c r="R10" i="25"/>
  <c r="Q10" i="25"/>
  <c r="P10" i="25"/>
  <c r="E10" i="25"/>
  <c r="S64" i="24"/>
  <c r="R64" i="24"/>
  <c r="Q64" i="24"/>
  <c r="P64" i="24"/>
  <c r="E64" i="24"/>
  <c r="S63" i="24"/>
  <c r="R63" i="24"/>
  <c r="Q63" i="24"/>
  <c r="P63" i="24"/>
  <c r="P62" i="24" s="1"/>
  <c r="E63" i="24"/>
  <c r="T60" i="24"/>
  <c r="S60" i="24"/>
  <c r="R60" i="24"/>
  <c r="Q60" i="24"/>
  <c r="P60" i="24"/>
  <c r="E60" i="24"/>
  <c r="U60" i="24" s="1"/>
  <c r="S59" i="24"/>
  <c r="R59" i="24"/>
  <c r="Q59" i="24"/>
  <c r="P59" i="24"/>
  <c r="E59" i="24"/>
  <c r="T59" i="24" s="1"/>
  <c r="S58" i="24"/>
  <c r="R58" i="24"/>
  <c r="Q58" i="24"/>
  <c r="P58" i="24"/>
  <c r="E58" i="24"/>
  <c r="U58" i="24" s="1"/>
  <c r="T57" i="24"/>
  <c r="S57" i="24"/>
  <c r="R57" i="24"/>
  <c r="Q57" i="24"/>
  <c r="P57" i="24"/>
  <c r="E57" i="24"/>
  <c r="U57" i="24" s="1"/>
  <c r="S55" i="24"/>
  <c r="R55" i="24"/>
  <c r="Q55" i="24"/>
  <c r="P55" i="24"/>
  <c r="E55" i="24"/>
  <c r="U55" i="24" s="1"/>
  <c r="S54" i="24"/>
  <c r="R54" i="24"/>
  <c r="Q54" i="24"/>
  <c r="P54" i="24"/>
  <c r="E54" i="24"/>
  <c r="S53" i="24"/>
  <c r="R53" i="24"/>
  <c r="Q53" i="24"/>
  <c r="P53" i="24"/>
  <c r="E53" i="24"/>
  <c r="U53" i="24" s="1"/>
  <c r="S52" i="24"/>
  <c r="R52" i="24"/>
  <c r="Q52" i="24"/>
  <c r="P52" i="24"/>
  <c r="E52" i="24"/>
  <c r="U52" i="24" s="1"/>
  <c r="S51" i="24"/>
  <c r="R51" i="24"/>
  <c r="Q51" i="24"/>
  <c r="P51" i="24"/>
  <c r="E51" i="24"/>
  <c r="T51" i="24" s="1"/>
  <c r="S50" i="24"/>
  <c r="R50" i="24"/>
  <c r="Q50" i="24"/>
  <c r="P50" i="24"/>
  <c r="E50" i="24"/>
  <c r="S49" i="24"/>
  <c r="R49" i="24"/>
  <c r="Q49" i="24"/>
  <c r="P49" i="24"/>
  <c r="E49" i="24"/>
  <c r="U49" i="24" s="1"/>
  <c r="S48" i="24"/>
  <c r="R48" i="24"/>
  <c r="Q48" i="24"/>
  <c r="P48" i="24"/>
  <c r="E48" i="24"/>
  <c r="U48" i="24" s="1"/>
  <c r="S47" i="24"/>
  <c r="R47" i="24"/>
  <c r="Q47" i="24"/>
  <c r="P47" i="24"/>
  <c r="E47" i="24"/>
  <c r="U47" i="24" s="1"/>
  <c r="S46" i="24"/>
  <c r="R46" i="24"/>
  <c r="Q46" i="24"/>
  <c r="P46" i="24"/>
  <c r="E46" i="24"/>
  <c r="S45" i="24"/>
  <c r="R45" i="24"/>
  <c r="Q45" i="24"/>
  <c r="P45" i="24"/>
  <c r="E45" i="24"/>
  <c r="U45" i="24" s="1"/>
  <c r="S44" i="24"/>
  <c r="S42" i="24"/>
  <c r="R42" i="24"/>
  <c r="Q42" i="24"/>
  <c r="P42" i="24"/>
  <c r="E42" i="24"/>
  <c r="T41" i="24"/>
  <c r="S41" i="24"/>
  <c r="R41" i="24"/>
  <c r="Q41" i="24"/>
  <c r="P41" i="24"/>
  <c r="E41" i="24"/>
  <c r="U41" i="24" s="1"/>
  <c r="U40" i="24"/>
  <c r="S40" i="24"/>
  <c r="R40" i="24"/>
  <c r="Q40" i="24"/>
  <c r="P40" i="24"/>
  <c r="E40" i="24"/>
  <c r="T40" i="24" s="1"/>
  <c r="S39" i="24"/>
  <c r="R39" i="24"/>
  <c r="Q39" i="24"/>
  <c r="P39" i="24"/>
  <c r="E39" i="24"/>
  <c r="U39" i="24" s="1"/>
  <c r="S38" i="24"/>
  <c r="R38" i="24"/>
  <c r="Q38" i="24"/>
  <c r="P38" i="24"/>
  <c r="E38" i="24"/>
  <c r="U37" i="24"/>
  <c r="S37" i="24"/>
  <c r="R37" i="24"/>
  <c r="Q37" i="24"/>
  <c r="P37" i="24"/>
  <c r="E37" i="24"/>
  <c r="T37" i="24" s="1"/>
  <c r="S36" i="24"/>
  <c r="R36" i="24"/>
  <c r="Q36" i="24"/>
  <c r="P36" i="24"/>
  <c r="E36" i="24"/>
  <c r="U35" i="24"/>
  <c r="T35" i="24"/>
  <c r="S35" i="24"/>
  <c r="R35" i="24"/>
  <c r="Q35" i="24"/>
  <c r="P35" i="24"/>
  <c r="E35" i="24"/>
  <c r="U34" i="24"/>
  <c r="S34" i="24"/>
  <c r="R34" i="24"/>
  <c r="Q34" i="24"/>
  <c r="P34" i="24"/>
  <c r="E34" i="24"/>
  <c r="T34" i="24" s="1"/>
  <c r="S33" i="24"/>
  <c r="R33" i="24"/>
  <c r="Q33" i="24"/>
  <c r="P33" i="24"/>
  <c r="E33" i="24"/>
  <c r="S32" i="24"/>
  <c r="R32" i="24"/>
  <c r="Q32" i="24"/>
  <c r="P32" i="24"/>
  <c r="E32" i="24"/>
  <c r="S31" i="24"/>
  <c r="R31" i="24"/>
  <c r="Q31" i="24"/>
  <c r="P31" i="24"/>
  <c r="E31" i="24"/>
  <c r="S30" i="24"/>
  <c r="R30" i="24"/>
  <c r="Q30" i="24"/>
  <c r="P30" i="24"/>
  <c r="E30" i="24"/>
  <c r="T30" i="24" s="1"/>
  <c r="U29" i="24"/>
  <c r="T29" i="24"/>
  <c r="S29" i="24"/>
  <c r="R29" i="24"/>
  <c r="Q29" i="24"/>
  <c r="P29" i="24"/>
  <c r="E29" i="24"/>
  <c r="S27" i="24"/>
  <c r="R27" i="24"/>
  <c r="Q27" i="24"/>
  <c r="P27" i="24"/>
  <c r="E27" i="24"/>
  <c r="S26" i="24"/>
  <c r="R26" i="24"/>
  <c r="Q26" i="24"/>
  <c r="P26" i="24"/>
  <c r="E26" i="24"/>
  <c r="U25" i="24"/>
  <c r="S25" i="24"/>
  <c r="R25" i="24"/>
  <c r="Q25" i="24"/>
  <c r="P25" i="24"/>
  <c r="E25" i="24"/>
  <c r="T25" i="24" s="1"/>
  <c r="U24" i="24"/>
  <c r="T24" i="24"/>
  <c r="S24" i="24"/>
  <c r="R24" i="24"/>
  <c r="Q24" i="24"/>
  <c r="P24" i="24"/>
  <c r="E24" i="24"/>
  <c r="U23" i="24"/>
  <c r="T23" i="24"/>
  <c r="S23" i="24"/>
  <c r="R23" i="24"/>
  <c r="Q23" i="24"/>
  <c r="P23" i="24"/>
  <c r="E23" i="24"/>
  <c r="S22" i="24"/>
  <c r="R22" i="24"/>
  <c r="Q22" i="24"/>
  <c r="P22" i="24"/>
  <c r="E22" i="24"/>
  <c r="U21" i="24"/>
  <c r="T21" i="24"/>
  <c r="S21" i="24"/>
  <c r="R21" i="24"/>
  <c r="Q21" i="24"/>
  <c r="P21" i="24"/>
  <c r="E21" i="24"/>
  <c r="S20" i="24"/>
  <c r="R20" i="24"/>
  <c r="Q20" i="24"/>
  <c r="U20" i="24" s="1"/>
  <c r="P20" i="24"/>
  <c r="T20" i="24" s="1"/>
  <c r="E20" i="24"/>
  <c r="S19" i="24"/>
  <c r="R19" i="24"/>
  <c r="Q19" i="24"/>
  <c r="P19" i="24"/>
  <c r="E19" i="24"/>
  <c r="S18" i="24"/>
  <c r="R18" i="24"/>
  <c r="Q18" i="24"/>
  <c r="P18" i="24"/>
  <c r="E18" i="24"/>
  <c r="U17" i="24"/>
  <c r="S17" i="24"/>
  <c r="R17" i="24"/>
  <c r="Q17" i="24"/>
  <c r="P17" i="24"/>
  <c r="E17" i="24"/>
  <c r="T17" i="24" s="1"/>
  <c r="S16" i="24"/>
  <c r="R16" i="24"/>
  <c r="Q16" i="24"/>
  <c r="P16" i="24"/>
  <c r="E16" i="24"/>
  <c r="T15" i="24"/>
  <c r="S15" i="24"/>
  <c r="R15" i="24"/>
  <c r="Q15" i="24"/>
  <c r="P15" i="24"/>
  <c r="E15" i="24"/>
  <c r="U15" i="24" s="1"/>
  <c r="S14" i="24"/>
  <c r="R14" i="24"/>
  <c r="Q14" i="24"/>
  <c r="P14" i="24"/>
  <c r="E14" i="24"/>
  <c r="T14" i="24" s="1"/>
  <c r="T13" i="24"/>
  <c r="S13" i="24"/>
  <c r="R13" i="24"/>
  <c r="Q13" i="24"/>
  <c r="U13" i="24" s="1"/>
  <c r="P13" i="24"/>
  <c r="E13" i="24"/>
  <c r="U12" i="24"/>
  <c r="S12" i="24"/>
  <c r="R12" i="24"/>
  <c r="Q12" i="24"/>
  <c r="P12" i="24"/>
  <c r="E12" i="24"/>
  <c r="T12" i="24" s="1"/>
  <c r="S11" i="24"/>
  <c r="R11" i="24"/>
  <c r="Q11" i="24"/>
  <c r="P11" i="24"/>
  <c r="E11" i="24"/>
  <c r="S10" i="24"/>
  <c r="R10" i="24"/>
  <c r="Q10" i="24"/>
  <c r="P10" i="24"/>
  <c r="E10" i="24"/>
  <c r="U64" i="23"/>
  <c r="S64" i="23"/>
  <c r="R64" i="23"/>
  <c r="Q64" i="23"/>
  <c r="P64" i="23"/>
  <c r="E64" i="23"/>
  <c r="T64" i="23" s="1"/>
  <c r="S63" i="23"/>
  <c r="R63" i="23"/>
  <c r="Q63" i="23"/>
  <c r="P63" i="23"/>
  <c r="E63" i="23"/>
  <c r="S62" i="23"/>
  <c r="S60" i="23"/>
  <c r="R60" i="23"/>
  <c r="Q60" i="23"/>
  <c r="P60" i="23"/>
  <c r="E60" i="23"/>
  <c r="U59" i="23"/>
  <c r="S59" i="23"/>
  <c r="R59" i="23"/>
  <c r="Q59" i="23"/>
  <c r="P59" i="23"/>
  <c r="E59" i="23"/>
  <c r="T59" i="23" s="1"/>
  <c r="U58" i="23"/>
  <c r="S58" i="23"/>
  <c r="R58" i="23"/>
  <c r="Q58" i="23"/>
  <c r="P58" i="23"/>
  <c r="E58" i="23"/>
  <c r="T58" i="23" s="1"/>
  <c r="U57" i="23"/>
  <c r="T57" i="23"/>
  <c r="S57" i="23"/>
  <c r="R57" i="23"/>
  <c r="Q57" i="23"/>
  <c r="P57" i="23"/>
  <c r="E57" i="23"/>
  <c r="S55" i="23"/>
  <c r="R55" i="23"/>
  <c r="Q55" i="23"/>
  <c r="P55" i="23"/>
  <c r="E55" i="23"/>
  <c r="U54" i="23"/>
  <c r="S54" i="23"/>
  <c r="R54" i="23"/>
  <c r="Q54" i="23"/>
  <c r="P54" i="23"/>
  <c r="E54" i="23"/>
  <c r="T54" i="23" s="1"/>
  <c r="U53" i="23"/>
  <c r="S53" i="23"/>
  <c r="R53" i="23"/>
  <c r="Q53" i="23"/>
  <c r="P53" i="23"/>
  <c r="E53" i="23"/>
  <c r="T53" i="23" s="1"/>
  <c r="S52" i="23"/>
  <c r="R52" i="23"/>
  <c r="Q52" i="23"/>
  <c r="P52" i="23"/>
  <c r="E52" i="23"/>
  <c r="U52" i="23" s="1"/>
  <c r="U51" i="23"/>
  <c r="S51" i="23"/>
  <c r="R51" i="23"/>
  <c r="Q51" i="23"/>
  <c r="P51" i="23"/>
  <c r="E51" i="23"/>
  <c r="T51" i="23" s="1"/>
  <c r="T50" i="23"/>
  <c r="S50" i="23"/>
  <c r="R50" i="23"/>
  <c r="Q50" i="23"/>
  <c r="P50" i="23"/>
  <c r="E50" i="23"/>
  <c r="U50" i="23" s="1"/>
  <c r="S49" i="23"/>
  <c r="R49" i="23"/>
  <c r="Q49" i="23"/>
  <c r="P49" i="23"/>
  <c r="E49" i="23"/>
  <c r="S48" i="23"/>
  <c r="R48" i="23"/>
  <c r="Q48" i="23"/>
  <c r="P48" i="23"/>
  <c r="E48" i="23"/>
  <c r="S47" i="23"/>
  <c r="R47" i="23"/>
  <c r="Q47" i="23"/>
  <c r="P47" i="23"/>
  <c r="E47" i="23"/>
  <c r="U46" i="23"/>
  <c r="S46" i="23"/>
  <c r="R46" i="23"/>
  <c r="Q46" i="23"/>
  <c r="P46" i="23"/>
  <c r="E46" i="23"/>
  <c r="S45" i="23"/>
  <c r="R45" i="23"/>
  <c r="Q45" i="23"/>
  <c r="P45" i="23"/>
  <c r="E45" i="23"/>
  <c r="S44" i="23"/>
  <c r="U42" i="23"/>
  <c r="T42" i="23"/>
  <c r="S42" i="23"/>
  <c r="R42" i="23"/>
  <c r="Q42" i="23"/>
  <c r="P42" i="23"/>
  <c r="E42" i="23"/>
  <c r="U41" i="23"/>
  <c r="T41" i="23"/>
  <c r="S41" i="23"/>
  <c r="R41" i="23"/>
  <c r="Q41" i="23"/>
  <c r="P41" i="23"/>
  <c r="E41" i="23"/>
  <c r="S40" i="23"/>
  <c r="R40" i="23"/>
  <c r="Q40" i="23"/>
  <c r="P40" i="23"/>
  <c r="E40" i="23"/>
  <c r="S39" i="23"/>
  <c r="R39" i="23"/>
  <c r="Q39" i="23"/>
  <c r="P39" i="23"/>
  <c r="E39" i="23"/>
  <c r="S38" i="23"/>
  <c r="R38" i="23"/>
  <c r="Q38" i="23"/>
  <c r="P38" i="23"/>
  <c r="E38" i="23"/>
  <c r="U37" i="23"/>
  <c r="S37" i="23"/>
  <c r="R37" i="23"/>
  <c r="Q37" i="23"/>
  <c r="P37" i="23"/>
  <c r="E37" i="23"/>
  <c r="T37" i="23" s="1"/>
  <c r="S36" i="23"/>
  <c r="R36" i="23"/>
  <c r="Q36" i="23"/>
  <c r="P36" i="23"/>
  <c r="E36" i="23"/>
  <c r="T35" i="23"/>
  <c r="S35" i="23"/>
  <c r="R35" i="23"/>
  <c r="Q35" i="23"/>
  <c r="P35" i="23"/>
  <c r="E35" i="23"/>
  <c r="U35" i="23" s="1"/>
  <c r="S34" i="23"/>
  <c r="R34" i="23"/>
  <c r="Q34" i="23"/>
  <c r="P34" i="23"/>
  <c r="E34" i="23"/>
  <c r="U34" i="23" s="1"/>
  <c r="S33" i="23"/>
  <c r="R33" i="23"/>
  <c r="Q33" i="23"/>
  <c r="P33" i="23"/>
  <c r="E33" i="23"/>
  <c r="T33" i="23" s="1"/>
  <c r="S32" i="23"/>
  <c r="R32" i="23"/>
  <c r="Q32" i="23"/>
  <c r="P32" i="23"/>
  <c r="E32" i="23"/>
  <c r="S31" i="23"/>
  <c r="R31" i="23"/>
  <c r="Q31" i="23"/>
  <c r="P31" i="23"/>
  <c r="E31" i="23"/>
  <c r="S30" i="23"/>
  <c r="R30" i="23"/>
  <c r="Q30" i="23"/>
  <c r="P30" i="23"/>
  <c r="E30" i="23"/>
  <c r="S29" i="23"/>
  <c r="R29" i="23"/>
  <c r="Q29" i="23"/>
  <c r="P29" i="23"/>
  <c r="E29" i="23"/>
  <c r="U29" i="23" s="1"/>
  <c r="T27" i="23"/>
  <c r="S27" i="23"/>
  <c r="R27" i="23"/>
  <c r="Q27" i="23"/>
  <c r="P27" i="23"/>
  <c r="E27" i="23"/>
  <c r="U27" i="23" s="1"/>
  <c r="S26" i="23"/>
  <c r="R26" i="23"/>
  <c r="Q26" i="23"/>
  <c r="P26" i="23"/>
  <c r="E26" i="23"/>
  <c r="S25" i="23"/>
  <c r="R25" i="23"/>
  <c r="Q25" i="23"/>
  <c r="P25" i="23"/>
  <c r="E25" i="23"/>
  <c r="U24" i="23"/>
  <c r="S24" i="23"/>
  <c r="R24" i="23"/>
  <c r="Q24" i="23"/>
  <c r="P24" i="23"/>
  <c r="E24" i="23"/>
  <c r="T24" i="23" s="1"/>
  <c r="S23" i="23"/>
  <c r="R23" i="23"/>
  <c r="Q23" i="23"/>
  <c r="P23" i="23"/>
  <c r="E23" i="23"/>
  <c r="T22" i="23"/>
  <c r="S22" i="23"/>
  <c r="R22" i="23"/>
  <c r="Q22" i="23"/>
  <c r="P22" i="23"/>
  <c r="E22" i="23"/>
  <c r="U22" i="23" s="1"/>
  <c r="S21" i="23"/>
  <c r="R21" i="23"/>
  <c r="Q21" i="23"/>
  <c r="P21" i="23"/>
  <c r="E21" i="23"/>
  <c r="T21" i="23" s="1"/>
  <c r="S20" i="23"/>
  <c r="R20" i="23"/>
  <c r="Q20" i="23"/>
  <c r="U20" i="23" s="1"/>
  <c r="P20" i="23"/>
  <c r="T20" i="23" s="1"/>
  <c r="E20" i="23"/>
  <c r="S19" i="23"/>
  <c r="R19" i="23"/>
  <c r="Q19" i="23"/>
  <c r="P19" i="23"/>
  <c r="E19" i="23"/>
  <c r="U19" i="23" s="1"/>
  <c r="S18" i="23"/>
  <c r="R18" i="23"/>
  <c r="Q18" i="23"/>
  <c r="P18" i="23"/>
  <c r="E18" i="23"/>
  <c r="S17" i="23"/>
  <c r="R17" i="23"/>
  <c r="Q17" i="23"/>
  <c r="P17" i="23"/>
  <c r="E17" i="23"/>
  <c r="S16" i="23"/>
  <c r="R16" i="23"/>
  <c r="Q16" i="23"/>
  <c r="P16" i="23"/>
  <c r="E16" i="23"/>
  <c r="T16" i="23" s="1"/>
  <c r="S15" i="23"/>
  <c r="R15" i="23"/>
  <c r="Q15" i="23"/>
  <c r="P15" i="23"/>
  <c r="E15" i="23"/>
  <c r="U15" i="23" s="1"/>
  <c r="S14" i="23"/>
  <c r="R14" i="23"/>
  <c r="Q14" i="23"/>
  <c r="P14" i="23"/>
  <c r="E14" i="23"/>
  <c r="U14" i="23" s="1"/>
  <c r="U13" i="23"/>
  <c r="T13" i="23"/>
  <c r="S13" i="23"/>
  <c r="R13" i="23"/>
  <c r="Q13" i="23"/>
  <c r="P13" i="23"/>
  <c r="E13" i="23"/>
  <c r="S12" i="23"/>
  <c r="R12" i="23"/>
  <c r="Q12" i="23"/>
  <c r="P12" i="23"/>
  <c r="E12" i="23"/>
  <c r="U12" i="23" s="1"/>
  <c r="S11" i="23"/>
  <c r="R11" i="23"/>
  <c r="Q11" i="23"/>
  <c r="P11" i="23"/>
  <c r="E11" i="23"/>
  <c r="U11" i="23" s="1"/>
  <c r="S10" i="23"/>
  <c r="R10" i="23"/>
  <c r="Q10" i="23"/>
  <c r="P10" i="23"/>
  <c r="E10" i="23"/>
  <c r="S64" i="22"/>
  <c r="R64" i="22"/>
  <c r="Q64" i="22"/>
  <c r="P64" i="22"/>
  <c r="E64" i="22"/>
  <c r="T64" i="22" s="1"/>
  <c r="U63" i="22"/>
  <c r="T63" i="22"/>
  <c r="S63" i="22"/>
  <c r="R63" i="22"/>
  <c r="Q63" i="22"/>
  <c r="P63" i="22"/>
  <c r="E63" i="22"/>
  <c r="S62" i="22"/>
  <c r="R62" i="22"/>
  <c r="S60" i="22"/>
  <c r="R60" i="22"/>
  <c r="Q60" i="22"/>
  <c r="P60" i="22"/>
  <c r="E60" i="22"/>
  <c r="S59" i="22"/>
  <c r="R59" i="22"/>
  <c r="Q59" i="22"/>
  <c r="P59" i="22"/>
  <c r="E59" i="22"/>
  <c r="S58" i="22"/>
  <c r="R58" i="22"/>
  <c r="Q58" i="22"/>
  <c r="P58" i="22"/>
  <c r="E58" i="22"/>
  <c r="T58" i="22" s="1"/>
  <c r="U57" i="22"/>
  <c r="S57" i="22"/>
  <c r="R57" i="22"/>
  <c r="Q57" i="22"/>
  <c r="P57" i="22"/>
  <c r="E57" i="22"/>
  <c r="S56" i="22"/>
  <c r="S55" i="22"/>
  <c r="R55" i="22"/>
  <c r="Q55" i="22"/>
  <c r="P55" i="22"/>
  <c r="E55" i="22"/>
  <c r="S54" i="22"/>
  <c r="R54" i="22"/>
  <c r="Q54" i="22"/>
  <c r="P54" i="22"/>
  <c r="E54" i="22"/>
  <c r="S53" i="22"/>
  <c r="R53" i="22"/>
  <c r="Q53" i="22"/>
  <c r="P53" i="22"/>
  <c r="E53" i="22"/>
  <c r="T53" i="22" s="1"/>
  <c r="S52" i="22"/>
  <c r="R52" i="22"/>
  <c r="Q52" i="22"/>
  <c r="P52" i="22"/>
  <c r="E52" i="22"/>
  <c r="T51" i="22"/>
  <c r="S51" i="22"/>
  <c r="R51" i="22"/>
  <c r="Q51" i="22"/>
  <c r="P51" i="22"/>
  <c r="E51" i="22"/>
  <c r="U51" i="22" s="1"/>
  <c r="T50" i="22"/>
  <c r="S50" i="22"/>
  <c r="R50" i="22"/>
  <c r="Q50" i="22"/>
  <c r="P50" i="22"/>
  <c r="E50" i="22"/>
  <c r="U50" i="22" s="1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S46" i="22"/>
  <c r="R46" i="22"/>
  <c r="Q46" i="22"/>
  <c r="P46" i="22"/>
  <c r="E46" i="22"/>
  <c r="S45" i="22"/>
  <c r="R45" i="22"/>
  <c r="Q45" i="22"/>
  <c r="P45" i="22"/>
  <c r="E45" i="22"/>
  <c r="U45" i="22" s="1"/>
  <c r="S42" i="22"/>
  <c r="R42" i="22"/>
  <c r="Q42" i="22"/>
  <c r="P42" i="22"/>
  <c r="E42" i="22"/>
  <c r="S41" i="22"/>
  <c r="R41" i="22"/>
  <c r="Q41" i="22"/>
  <c r="P41" i="22"/>
  <c r="E41" i="22"/>
  <c r="U41" i="22" s="1"/>
  <c r="S40" i="22"/>
  <c r="R40" i="22"/>
  <c r="Q40" i="22"/>
  <c r="P40" i="22"/>
  <c r="E40" i="22"/>
  <c r="U40" i="22" s="1"/>
  <c r="S39" i="22"/>
  <c r="R39" i="22"/>
  <c r="Q39" i="22"/>
  <c r="P39" i="22"/>
  <c r="E39" i="22"/>
  <c r="S38" i="22"/>
  <c r="R38" i="22"/>
  <c r="Q38" i="22"/>
  <c r="P38" i="22"/>
  <c r="E38" i="22"/>
  <c r="S37" i="22"/>
  <c r="R37" i="22"/>
  <c r="Q37" i="22"/>
  <c r="P37" i="22"/>
  <c r="E37" i="22"/>
  <c r="S36" i="22"/>
  <c r="R36" i="22"/>
  <c r="Q36" i="22"/>
  <c r="P36" i="22"/>
  <c r="E36" i="22"/>
  <c r="T36" i="22" s="1"/>
  <c r="U35" i="22"/>
  <c r="S35" i="22"/>
  <c r="R35" i="22"/>
  <c r="Q35" i="22"/>
  <c r="P35" i="22"/>
  <c r="E35" i="22"/>
  <c r="T35" i="22" s="1"/>
  <c r="U34" i="22"/>
  <c r="T34" i="22"/>
  <c r="S34" i="22"/>
  <c r="R34" i="22"/>
  <c r="Q34" i="22"/>
  <c r="P34" i="22"/>
  <c r="E34" i="22"/>
  <c r="U33" i="22"/>
  <c r="S33" i="22"/>
  <c r="R33" i="22"/>
  <c r="Q33" i="22"/>
  <c r="P33" i="22"/>
  <c r="E33" i="22"/>
  <c r="U32" i="22"/>
  <c r="T32" i="22"/>
  <c r="S32" i="22"/>
  <c r="R32" i="22"/>
  <c r="Q32" i="22"/>
  <c r="P32" i="22"/>
  <c r="E32" i="22"/>
  <c r="S31" i="22"/>
  <c r="R31" i="22"/>
  <c r="Q31" i="22"/>
  <c r="U31" i="22" s="1"/>
  <c r="P31" i="22"/>
  <c r="T31" i="22" s="1"/>
  <c r="E31" i="22"/>
  <c r="S30" i="22"/>
  <c r="R30" i="22"/>
  <c r="Q30" i="22"/>
  <c r="P30" i="22"/>
  <c r="E30" i="22"/>
  <c r="S29" i="22"/>
  <c r="R29" i="22"/>
  <c r="Q29" i="22"/>
  <c r="P29" i="22"/>
  <c r="E29" i="22"/>
  <c r="U27" i="22"/>
  <c r="T27" i="22"/>
  <c r="S27" i="22"/>
  <c r="R27" i="22"/>
  <c r="Q27" i="22"/>
  <c r="P27" i="22"/>
  <c r="E27" i="22"/>
  <c r="U26" i="22"/>
  <c r="T26" i="22"/>
  <c r="S26" i="22"/>
  <c r="R26" i="22"/>
  <c r="Q26" i="22"/>
  <c r="P26" i="22"/>
  <c r="E26" i="22"/>
  <c r="S25" i="22"/>
  <c r="R25" i="22"/>
  <c r="Q25" i="22"/>
  <c r="P25" i="22"/>
  <c r="E25" i="22"/>
  <c r="S24" i="22"/>
  <c r="R24" i="22"/>
  <c r="Q24" i="22"/>
  <c r="P24" i="22"/>
  <c r="E24" i="22"/>
  <c r="S23" i="22"/>
  <c r="R23" i="22"/>
  <c r="Q23" i="22"/>
  <c r="P23" i="22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0" i="22"/>
  <c r="S20" i="22"/>
  <c r="R20" i="22"/>
  <c r="Q20" i="22"/>
  <c r="P20" i="22"/>
  <c r="T20" i="22" s="1"/>
  <c r="E20" i="22"/>
  <c r="S19" i="22"/>
  <c r="R19" i="22"/>
  <c r="Q19" i="22"/>
  <c r="P19" i="22"/>
  <c r="E19" i="22"/>
  <c r="T19" i="22" s="1"/>
  <c r="S18" i="22"/>
  <c r="R18" i="22"/>
  <c r="Q18" i="22"/>
  <c r="P18" i="22"/>
  <c r="E18" i="22"/>
  <c r="U18" i="22" s="1"/>
  <c r="S17" i="22"/>
  <c r="R17" i="22"/>
  <c r="Q17" i="22"/>
  <c r="P17" i="22"/>
  <c r="E17" i="22"/>
  <c r="S16" i="22"/>
  <c r="R16" i="22"/>
  <c r="Q16" i="22"/>
  <c r="P16" i="22"/>
  <c r="E16" i="22"/>
  <c r="S15" i="22"/>
  <c r="R15" i="22"/>
  <c r="Q15" i="22"/>
  <c r="P15" i="22"/>
  <c r="E15" i="22"/>
  <c r="T15" i="22" s="1"/>
  <c r="U14" i="22"/>
  <c r="S14" i="22"/>
  <c r="R14" i="22"/>
  <c r="Q14" i="22"/>
  <c r="P14" i="22"/>
  <c r="E14" i="22"/>
  <c r="T14" i="22" s="1"/>
  <c r="S13" i="22"/>
  <c r="R13" i="22"/>
  <c r="Q13" i="22"/>
  <c r="P13" i="22"/>
  <c r="E13" i="22"/>
  <c r="T12" i="22"/>
  <c r="S12" i="22"/>
  <c r="R12" i="22"/>
  <c r="Q12" i="22"/>
  <c r="P12" i="22"/>
  <c r="E12" i="22"/>
  <c r="U12" i="22" s="1"/>
  <c r="S11" i="22"/>
  <c r="R11" i="22"/>
  <c r="Q11" i="22"/>
  <c r="P11" i="22"/>
  <c r="E11" i="22"/>
  <c r="S10" i="22"/>
  <c r="R10" i="22"/>
  <c r="Q10" i="22"/>
  <c r="P10" i="22"/>
  <c r="E10" i="22"/>
  <c r="R9" i="22"/>
  <c r="S64" i="21"/>
  <c r="R64" i="21"/>
  <c r="Q64" i="21"/>
  <c r="P64" i="21"/>
  <c r="E64" i="21"/>
  <c r="U63" i="21"/>
  <c r="S63" i="21"/>
  <c r="R63" i="21"/>
  <c r="Q63" i="21"/>
  <c r="P63" i="21"/>
  <c r="E63" i="21"/>
  <c r="T63" i="21" s="1"/>
  <c r="R62" i="21"/>
  <c r="U60" i="21"/>
  <c r="T60" i="21"/>
  <c r="S60" i="21"/>
  <c r="R60" i="21"/>
  <c r="Q60" i="21"/>
  <c r="P60" i="21"/>
  <c r="E60" i="21"/>
  <c r="S59" i="21"/>
  <c r="R59" i="21"/>
  <c r="Q59" i="21"/>
  <c r="P59" i="21"/>
  <c r="E59" i="21"/>
  <c r="S58" i="21"/>
  <c r="R58" i="21"/>
  <c r="Q58" i="21"/>
  <c r="P58" i="21"/>
  <c r="E58" i="21"/>
  <c r="S57" i="21"/>
  <c r="R57" i="21"/>
  <c r="Q57" i="21"/>
  <c r="P57" i="21"/>
  <c r="E57" i="21"/>
  <c r="U57" i="21" s="1"/>
  <c r="S56" i="21"/>
  <c r="R56" i="21"/>
  <c r="T55" i="21"/>
  <c r="S55" i="21"/>
  <c r="R55" i="21"/>
  <c r="Q55" i="21"/>
  <c r="P55" i="21"/>
  <c r="E55" i="21"/>
  <c r="U55" i="21" s="1"/>
  <c r="S54" i="21"/>
  <c r="R54" i="21"/>
  <c r="Q54" i="21"/>
  <c r="P54" i="21"/>
  <c r="E54" i="21"/>
  <c r="S53" i="21"/>
  <c r="R53" i="21"/>
  <c r="Q53" i="21"/>
  <c r="P53" i="21"/>
  <c r="E53" i="21"/>
  <c r="S52" i="21"/>
  <c r="R52" i="21"/>
  <c r="Q52" i="21"/>
  <c r="P52" i="21"/>
  <c r="E52" i="21"/>
  <c r="T52" i="21" s="1"/>
  <c r="S51" i="21"/>
  <c r="R51" i="21"/>
  <c r="Q51" i="21"/>
  <c r="P51" i="21"/>
  <c r="E51" i="21"/>
  <c r="U51" i="21" s="1"/>
  <c r="U50" i="21"/>
  <c r="S50" i="21"/>
  <c r="R50" i="21"/>
  <c r="Q50" i="21"/>
  <c r="P50" i="21"/>
  <c r="E50" i="21"/>
  <c r="T50" i="21" s="1"/>
  <c r="S49" i="21"/>
  <c r="R49" i="21"/>
  <c r="Q49" i="21"/>
  <c r="P49" i="21"/>
  <c r="E49" i="21"/>
  <c r="U49" i="21" s="1"/>
  <c r="U48" i="21"/>
  <c r="S48" i="21"/>
  <c r="R48" i="21"/>
  <c r="Q48" i="21"/>
  <c r="P48" i="21"/>
  <c r="E48" i="21"/>
  <c r="T48" i="21" s="1"/>
  <c r="U47" i="21"/>
  <c r="T47" i="21"/>
  <c r="S47" i="21"/>
  <c r="R47" i="21"/>
  <c r="Q47" i="21"/>
  <c r="P47" i="21"/>
  <c r="E47" i="21"/>
  <c r="S46" i="21"/>
  <c r="R46" i="21"/>
  <c r="Q46" i="21"/>
  <c r="P46" i="21"/>
  <c r="E46" i="21"/>
  <c r="U46" i="21" s="1"/>
  <c r="S45" i="21"/>
  <c r="R45" i="21"/>
  <c r="Q45" i="21"/>
  <c r="P45" i="21"/>
  <c r="E45" i="21"/>
  <c r="R44" i="21"/>
  <c r="S42" i="21"/>
  <c r="R42" i="21"/>
  <c r="Q42" i="21"/>
  <c r="P42" i="21"/>
  <c r="E42" i="21"/>
  <c r="U42" i="21" s="1"/>
  <c r="S41" i="21"/>
  <c r="R41" i="21"/>
  <c r="Q41" i="21"/>
  <c r="P41" i="21"/>
  <c r="E41" i="21"/>
  <c r="U41" i="21" s="1"/>
  <c r="S40" i="21"/>
  <c r="R40" i="21"/>
  <c r="Q40" i="21"/>
  <c r="P40" i="21"/>
  <c r="E40" i="21"/>
  <c r="T40" i="21" s="1"/>
  <c r="S39" i="21"/>
  <c r="R39" i="21"/>
  <c r="Q39" i="21"/>
  <c r="P39" i="21"/>
  <c r="E39" i="21"/>
  <c r="U39" i="21" s="1"/>
  <c r="S38" i="21"/>
  <c r="R38" i="21"/>
  <c r="Q38" i="21"/>
  <c r="P38" i="21"/>
  <c r="E38" i="21"/>
  <c r="S37" i="21"/>
  <c r="R37" i="21"/>
  <c r="Q37" i="21"/>
  <c r="P37" i="21"/>
  <c r="E37" i="21"/>
  <c r="U37" i="21" s="1"/>
  <c r="S36" i="21"/>
  <c r="R36" i="21"/>
  <c r="Q36" i="21"/>
  <c r="P36" i="21"/>
  <c r="E36" i="21"/>
  <c r="U35" i="21"/>
  <c r="S35" i="21"/>
  <c r="R35" i="21"/>
  <c r="Q35" i="21"/>
  <c r="P35" i="21"/>
  <c r="E35" i="21"/>
  <c r="T35" i="21" s="1"/>
  <c r="S34" i="21"/>
  <c r="R34" i="21"/>
  <c r="Q34" i="21"/>
  <c r="P34" i="21"/>
  <c r="E34" i="21"/>
  <c r="S33" i="21"/>
  <c r="R33" i="21"/>
  <c r="Q33" i="21"/>
  <c r="U33" i="21" s="1"/>
  <c r="P33" i="21"/>
  <c r="T33" i="21" s="1"/>
  <c r="E33" i="21"/>
  <c r="S32" i="21"/>
  <c r="R32" i="21"/>
  <c r="Q32" i="21"/>
  <c r="P32" i="21"/>
  <c r="E32" i="21"/>
  <c r="U32" i="21" s="1"/>
  <c r="S31" i="21"/>
  <c r="R31" i="21"/>
  <c r="Q31" i="21"/>
  <c r="P31" i="21"/>
  <c r="E31" i="21"/>
  <c r="T31" i="21" s="1"/>
  <c r="S30" i="21"/>
  <c r="R30" i="21"/>
  <c r="Q30" i="21"/>
  <c r="P30" i="21"/>
  <c r="E30" i="21"/>
  <c r="S29" i="21"/>
  <c r="R29" i="21"/>
  <c r="Q29" i="21"/>
  <c r="P29" i="21"/>
  <c r="E29" i="21"/>
  <c r="S27" i="21"/>
  <c r="R27" i="21"/>
  <c r="Q27" i="21"/>
  <c r="P27" i="21"/>
  <c r="E27" i="21"/>
  <c r="U27" i="21" s="1"/>
  <c r="U26" i="21"/>
  <c r="T26" i="21"/>
  <c r="S26" i="21"/>
  <c r="R26" i="21"/>
  <c r="Q26" i="21"/>
  <c r="P26" i="21"/>
  <c r="E26" i="21"/>
  <c r="U25" i="21"/>
  <c r="T25" i="21"/>
  <c r="S25" i="21"/>
  <c r="R25" i="21"/>
  <c r="Q25" i="21"/>
  <c r="P25" i="21"/>
  <c r="E25" i="21"/>
  <c r="T24" i="21"/>
  <c r="S24" i="21"/>
  <c r="R24" i="21"/>
  <c r="Q24" i="21"/>
  <c r="P24" i="21"/>
  <c r="E24" i="21"/>
  <c r="U24" i="21" s="1"/>
  <c r="S23" i="21"/>
  <c r="R23" i="21"/>
  <c r="Q23" i="21"/>
  <c r="P23" i="21"/>
  <c r="E23" i="21"/>
  <c r="S22" i="21"/>
  <c r="R22" i="21"/>
  <c r="Q22" i="21"/>
  <c r="P22" i="21"/>
  <c r="E22" i="21"/>
  <c r="T22" i="21" s="1"/>
  <c r="S21" i="21"/>
  <c r="R21" i="21"/>
  <c r="Q21" i="21"/>
  <c r="P21" i="21"/>
  <c r="E21" i="21"/>
  <c r="U21" i="21" s="1"/>
  <c r="U20" i="21"/>
  <c r="S20" i="21"/>
  <c r="R20" i="21"/>
  <c r="Q20" i="21"/>
  <c r="P20" i="21"/>
  <c r="E20" i="21"/>
  <c r="S19" i="21"/>
  <c r="R19" i="21"/>
  <c r="Q19" i="21"/>
  <c r="P19" i="21"/>
  <c r="E19" i="21"/>
  <c r="U19" i="21" s="1"/>
  <c r="S18" i="21"/>
  <c r="R18" i="21"/>
  <c r="Q18" i="21"/>
  <c r="P18" i="21"/>
  <c r="E18" i="21"/>
  <c r="S17" i="21"/>
  <c r="R17" i="21"/>
  <c r="Q17" i="21"/>
  <c r="P17" i="21"/>
  <c r="E17" i="21"/>
  <c r="T17" i="21" s="1"/>
  <c r="S16" i="21"/>
  <c r="R16" i="21"/>
  <c r="Q16" i="21"/>
  <c r="P16" i="21"/>
  <c r="E16" i="21"/>
  <c r="U16" i="21" s="1"/>
  <c r="S15" i="21"/>
  <c r="R15" i="21"/>
  <c r="Q15" i="21"/>
  <c r="P15" i="21"/>
  <c r="E15" i="21"/>
  <c r="S14" i="21"/>
  <c r="R14" i="21"/>
  <c r="Q14" i="21"/>
  <c r="P14" i="21"/>
  <c r="E14" i="21"/>
  <c r="T14" i="21" s="1"/>
  <c r="S13" i="21"/>
  <c r="R13" i="21"/>
  <c r="Q13" i="21"/>
  <c r="P13" i="21"/>
  <c r="E13" i="21"/>
  <c r="T13" i="21" s="1"/>
  <c r="S12" i="21"/>
  <c r="R12" i="21"/>
  <c r="Q12" i="21"/>
  <c r="P12" i="21"/>
  <c r="E12" i="21"/>
  <c r="U12" i="21" s="1"/>
  <c r="S11" i="21"/>
  <c r="R11" i="21"/>
  <c r="Q11" i="21"/>
  <c r="P11" i="21"/>
  <c r="E11" i="21"/>
  <c r="U11" i="21" s="1"/>
  <c r="S10" i="21"/>
  <c r="R10" i="21"/>
  <c r="Q10" i="21"/>
  <c r="U10" i="21" s="1"/>
  <c r="P10" i="21"/>
  <c r="T10" i="21" s="1"/>
  <c r="E10" i="21"/>
  <c r="S64" i="20"/>
  <c r="R64" i="20"/>
  <c r="Q64" i="20"/>
  <c r="P64" i="20"/>
  <c r="E64" i="20"/>
  <c r="U64" i="20" s="1"/>
  <c r="U63" i="20"/>
  <c r="S63" i="20"/>
  <c r="R63" i="20"/>
  <c r="Q63" i="20"/>
  <c r="P63" i="20"/>
  <c r="E63" i="20"/>
  <c r="S60" i="20"/>
  <c r="R60" i="20"/>
  <c r="Q60" i="20"/>
  <c r="P60" i="20"/>
  <c r="E60" i="20"/>
  <c r="U60" i="20" s="1"/>
  <c r="U59" i="20"/>
  <c r="S59" i="20"/>
  <c r="R59" i="20"/>
  <c r="Q59" i="20"/>
  <c r="P59" i="20"/>
  <c r="E59" i="20"/>
  <c r="T59" i="20" s="1"/>
  <c r="S58" i="20"/>
  <c r="R58" i="20"/>
  <c r="Q58" i="20"/>
  <c r="P58" i="20"/>
  <c r="E58" i="20"/>
  <c r="U58" i="20" s="1"/>
  <c r="S57" i="20"/>
  <c r="R57" i="20"/>
  <c r="Q57" i="20"/>
  <c r="P57" i="20"/>
  <c r="E57" i="20"/>
  <c r="R56" i="20"/>
  <c r="S55" i="20"/>
  <c r="R55" i="20"/>
  <c r="Q55" i="20"/>
  <c r="P55" i="20"/>
  <c r="E55" i="20"/>
  <c r="T55" i="20" s="1"/>
  <c r="U54" i="20"/>
  <c r="S54" i="20"/>
  <c r="R54" i="20"/>
  <c r="Q54" i="20"/>
  <c r="P54" i="20"/>
  <c r="E54" i="20"/>
  <c r="T54" i="20" s="1"/>
  <c r="T53" i="20"/>
  <c r="S53" i="20"/>
  <c r="R53" i="20"/>
  <c r="Q53" i="20"/>
  <c r="P53" i="20"/>
  <c r="E53" i="20"/>
  <c r="U53" i="20" s="1"/>
  <c r="S52" i="20"/>
  <c r="R52" i="20"/>
  <c r="Q52" i="20"/>
  <c r="P52" i="20"/>
  <c r="E52" i="20"/>
  <c r="S51" i="20"/>
  <c r="R51" i="20"/>
  <c r="Q51" i="20"/>
  <c r="P51" i="20"/>
  <c r="E51" i="20"/>
  <c r="T51" i="20" s="1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S48" i="20"/>
  <c r="R48" i="20"/>
  <c r="Q48" i="20"/>
  <c r="P48" i="20"/>
  <c r="E48" i="20"/>
  <c r="U48" i="20" s="1"/>
  <c r="U47" i="20"/>
  <c r="T47" i="20"/>
  <c r="S47" i="20"/>
  <c r="R47" i="20"/>
  <c r="Q47" i="20"/>
  <c r="P47" i="20"/>
  <c r="E47" i="20"/>
  <c r="S46" i="20"/>
  <c r="R46" i="20"/>
  <c r="Q46" i="20"/>
  <c r="P46" i="20"/>
  <c r="E46" i="20"/>
  <c r="T45" i="20"/>
  <c r="S45" i="20"/>
  <c r="R45" i="20"/>
  <c r="Q45" i="20"/>
  <c r="P45" i="20"/>
  <c r="E45" i="20"/>
  <c r="R44" i="20"/>
  <c r="U42" i="20"/>
  <c r="S42" i="20"/>
  <c r="R42" i="20"/>
  <c r="Q42" i="20"/>
  <c r="P42" i="20"/>
  <c r="E42" i="20"/>
  <c r="T42" i="20" s="1"/>
  <c r="S41" i="20"/>
  <c r="R41" i="20"/>
  <c r="Q41" i="20"/>
  <c r="P41" i="20"/>
  <c r="E41" i="20"/>
  <c r="S40" i="20"/>
  <c r="R40" i="20"/>
  <c r="Q40" i="20"/>
  <c r="P40" i="20"/>
  <c r="E40" i="20"/>
  <c r="U40" i="20" s="1"/>
  <c r="S39" i="20"/>
  <c r="R39" i="20"/>
  <c r="Q39" i="20"/>
  <c r="P39" i="20"/>
  <c r="E39" i="20"/>
  <c r="S38" i="20"/>
  <c r="R38" i="20"/>
  <c r="Q38" i="20"/>
  <c r="P38" i="20"/>
  <c r="E38" i="20"/>
  <c r="U38" i="20" s="1"/>
  <c r="S37" i="20"/>
  <c r="R37" i="20"/>
  <c r="Q37" i="20"/>
  <c r="P37" i="20"/>
  <c r="E37" i="20"/>
  <c r="T36" i="20"/>
  <c r="S36" i="20"/>
  <c r="R36" i="20"/>
  <c r="Q36" i="20"/>
  <c r="P36" i="20"/>
  <c r="E36" i="20"/>
  <c r="U36" i="20" s="1"/>
  <c r="S35" i="20"/>
  <c r="R35" i="20"/>
  <c r="Q35" i="20"/>
  <c r="P35" i="20"/>
  <c r="E35" i="20"/>
  <c r="S34" i="20"/>
  <c r="R34" i="20"/>
  <c r="Q34" i="20"/>
  <c r="P34" i="20"/>
  <c r="E34" i="20"/>
  <c r="T34" i="20" s="1"/>
  <c r="S33" i="20"/>
  <c r="R33" i="20"/>
  <c r="Q33" i="20"/>
  <c r="P33" i="20"/>
  <c r="E33" i="20"/>
  <c r="U33" i="20" s="1"/>
  <c r="U32" i="20"/>
  <c r="S32" i="20"/>
  <c r="R32" i="20"/>
  <c r="Q32" i="20"/>
  <c r="P32" i="20"/>
  <c r="E32" i="20"/>
  <c r="T32" i="20" s="1"/>
  <c r="S31" i="20"/>
  <c r="R31" i="20"/>
  <c r="Q31" i="20"/>
  <c r="P31" i="20"/>
  <c r="T31" i="20" s="1"/>
  <c r="E31" i="20"/>
  <c r="U31" i="20" s="1"/>
  <c r="U30" i="20"/>
  <c r="T30" i="20"/>
  <c r="S30" i="20"/>
  <c r="R30" i="20"/>
  <c r="Q30" i="20"/>
  <c r="P30" i="20"/>
  <c r="E30" i="20"/>
  <c r="S29" i="20"/>
  <c r="R29" i="20"/>
  <c r="Q29" i="20"/>
  <c r="P29" i="20"/>
  <c r="E29" i="20"/>
  <c r="T29" i="20" s="1"/>
  <c r="R28" i="20"/>
  <c r="T27" i="20"/>
  <c r="S27" i="20"/>
  <c r="R27" i="20"/>
  <c r="Q27" i="20"/>
  <c r="P27" i="20"/>
  <c r="E27" i="20"/>
  <c r="U27" i="20" s="1"/>
  <c r="U26" i="20"/>
  <c r="T26" i="20"/>
  <c r="S26" i="20"/>
  <c r="R26" i="20"/>
  <c r="Q26" i="20"/>
  <c r="P26" i="20"/>
  <c r="E26" i="20"/>
  <c r="S25" i="20"/>
  <c r="R25" i="20"/>
  <c r="Q25" i="20"/>
  <c r="P25" i="20"/>
  <c r="E25" i="20"/>
  <c r="U25" i="20" s="1"/>
  <c r="U24" i="20"/>
  <c r="S24" i="20"/>
  <c r="R24" i="20"/>
  <c r="Q24" i="20"/>
  <c r="P24" i="20"/>
  <c r="E24" i="20"/>
  <c r="T24" i="20" s="1"/>
  <c r="S23" i="20"/>
  <c r="R23" i="20"/>
  <c r="Q23" i="20"/>
  <c r="P23" i="20"/>
  <c r="E23" i="20"/>
  <c r="U23" i="20" s="1"/>
  <c r="S22" i="20"/>
  <c r="R22" i="20"/>
  <c r="Q22" i="20"/>
  <c r="P22" i="20"/>
  <c r="E22" i="20"/>
  <c r="S21" i="20"/>
  <c r="R21" i="20"/>
  <c r="Q21" i="20"/>
  <c r="P21" i="20"/>
  <c r="E21" i="20"/>
  <c r="T21" i="20" s="1"/>
  <c r="S20" i="20"/>
  <c r="R20" i="20"/>
  <c r="Q20" i="20"/>
  <c r="P20" i="20"/>
  <c r="E20" i="20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S17" i="20"/>
  <c r="R17" i="20"/>
  <c r="Q17" i="20"/>
  <c r="P17" i="20"/>
  <c r="E17" i="20"/>
  <c r="U17" i="20" s="1"/>
  <c r="T16" i="20"/>
  <c r="S16" i="20"/>
  <c r="R16" i="20"/>
  <c r="Q16" i="20"/>
  <c r="P16" i="20"/>
  <c r="E16" i="20"/>
  <c r="U16" i="20" s="1"/>
  <c r="S15" i="20"/>
  <c r="R15" i="20"/>
  <c r="Q15" i="20"/>
  <c r="P15" i="20"/>
  <c r="E15" i="20"/>
  <c r="U15" i="20" s="1"/>
  <c r="S14" i="20"/>
  <c r="R14" i="20"/>
  <c r="Q14" i="20"/>
  <c r="P14" i="20"/>
  <c r="E14" i="20"/>
  <c r="S13" i="20"/>
  <c r="R13" i="20"/>
  <c r="Q13" i="20"/>
  <c r="P13" i="20"/>
  <c r="E13" i="20"/>
  <c r="T13" i="20" s="1"/>
  <c r="S12" i="20"/>
  <c r="R12" i="20"/>
  <c r="Q12" i="20"/>
  <c r="P12" i="20"/>
  <c r="E12" i="20"/>
  <c r="S11" i="20"/>
  <c r="R11" i="20"/>
  <c r="Q11" i="20"/>
  <c r="P11" i="20"/>
  <c r="E11" i="20"/>
  <c r="U11" i="20" s="1"/>
  <c r="S10" i="20"/>
  <c r="R10" i="20"/>
  <c r="Q10" i="20"/>
  <c r="P10" i="20"/>
  <c r="E10" i="20"/>
  <c r="S64" i="19"/>
  <c r="R64" i="19"/>
  <c r="Q64" i="19"/>
  <c r="P64" i="19"/>
  <c r="E64" i="19"/>
  <c r="U63" i="19"/>
  <c r="S63" i="19"/>
  <c r="R63" i="19"/>
  <c r="Q63" i="19"/>
  <c r="P63" i="19"/>
  <c r="E63" i="19"/>
  <c r="T63" i="19" s="1"/>
  <c r="S60" i="19"/>
  <c r="R60" i="19"/>
  <c r="Q60" i="19"/>
  <c r="P60" i="19"/>
  <c r="E60" i="19"/>
  <c r="U60" i="19" s="1"/>
  <c r="S59" i="19"/>
  <c r="R59" i="19"/>
  <c r="Q59" i="19"/>
  <c r="P59" i="19"/>
  <c r="E59" i="19"/>
  <c r="U59" i="19" s="1"/>
  <c r="S58" i="19"/>
  <c r="R58" i="19"/>
  <c r="Q58" i="19"/>
  <c r="P58" i="19"/>
  <c r="E58" i="19"/>
  <c r="U58" i="19" s="1"/>
  <c r="S57" i="19"/>
  <c r="R57" i="19"/>
  <c r="Q57" i="19"/>
  <c r="P57" i="19"/>
  <c r="E57" i="19"/>
  <c r="S56" i="19"/>
  <c r="S55" i="19"/>
  <c r="R55" i="19"/>
  <c r="Q55" i="19"/>
  <c r="P55" i="19"/>
  <c r="E55" i="19"/>
  <c r="U55" i="19" s="1"/>
  <c r="U54" i="19"/>
  <c r="T54" i="19"/>
  <c r="S54" i="19"/>
  <c r="R54" i="19"/>
  <c r="Q54" i="19"/>
  <c r="P54" i="19"/>
  <c r="E54" i="19"/>
  <c r="S53" i="19"/>
  <c r="R53" i="19"/>
  <c r="Q53" i="19"/>
  <c r="P53" i="19"/>
  <c r="E53" i="19"/>
  <c r="U53" i="19" s="1"/>
  <c r="S52" i="19"/>
  <c r="R52" i="19"/>
  <c r="Q52" i="19"/>
  <c r="P52" i="19"/>
  <c r="E52" i="19"/>
  <c r="U52" i="19" s="1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T49" i="19" s="1"/>
  <c r="U48" i="19"/>
  <c r="T48" i="19"/>
  <c r="S48" i="19"/>
  <c r="R48" i="19"/>
  <c r="Q48" i="19"/>
  <c r="P48" i="19"/>
  <c r="E48" i="19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U45" i="19" s="1"/>
  <c r="S44" i="19"/>
  <c r="R44" i="19"/>
  <c r="T42" i="19"/>
  <c r="S42" i="19"/>
  <c r="R42" i="19"/>
  <c r="Q42" i="19"/>
  <c r="P42" i="19"/>
  <c r="E42" i="19"/>
  <c r="U42" i="19" s="1"/>
  <c r="U41" i="19"/>
  <c r="S41" i="19"/>
  <c r="R41" i="19"/>
  <c r="Q41" i="19"/>
  <c r="P41" i="19"/>
  <c r="E41" i="19"/>
  <c r="T41" i="19" s="1"/>
  <c r="S40" i="19"/>
  <c r="R40" i="19"/>
  <c r="Q40" i="19"/>
  <c r="P40" i="19"/>
  <c r="E40" i="19"/>
  <c r="U40" i="19" s="1"/>
  <c r="S39" i="19"/>
  <c r="R39" i="19"/>
  <c r="Q39" i="19"/>
  <c r="P39" i="19"/>
  <c r="E39" i="19"/>
  <c r="U39" i="19" s="1"/>
  <c r="U38" i="19"/>
  <c r="S38" i="19"/>
  <c r="R38" i="19"/>
  <c r="Q38" i="19"/>
  <c r="P38" i="19"/>
  <c r="E38" i="19"/>
  <c r="T38" i="19" s="1"/>
  <c r="U37" i="19"/>
  <c r="T37" i="19"/>
  <c r="S37" i="19"/>
  <c r="R37" i="19"/>
  <c r="Q37" i="19"/>
  <c r="P37" i="19"/>
  <c r="E37" i="19"/>
  <c r="S36" i="19"/>
  <c r="R36" i="19"/>
  <c r="Q36" i="19"/>
  <c r="P36" i="19"/>
  <c r="E36" i="19"/>
  <c r="U36" i="19" s="1"/>
  <c r="U35" i="19"/>
  <c r="T35" i="19"/>
  <c r="S35" i="19"/>
  <c r="R35" i="19"/>
  <c r="Q35" i="19"/>
  <c r="P35" i="19"/>
  <c r="E35" i="19"/>
  <c r="S34" i="19"/>
  <c r="R34" i="19"/>
  <c r="Q34" i="19"/>
  <c r="P34" i="19"/>
  <c r="E34" i="19"/>
  <c r="U34" i="19" s="1"/>
  <c r="S33" i="19"/>
  <c r="R33" i="19"/>
  <c r="Q33" i="19"/>
  <c r="P33" i="19"/>
  <c r="E33" i="19"/>
  <c r="T33" i="19" s="1"/>
  <c r="S32" i="19"/>
  <c r="R32" i="19"/>
  <c r="Q32" i="19"/>
  <c r="P32" i="19"/>
  <c r="E32" i="19"/>
  <c r="U31" i="19"/>
  <c r="T31" i="19"/>
  <c r="S31" i="19"/>
  <c r="R31" i="19"/>
  <c r="Q31" i="19"/>
  <c r="P31" i="19"/>
  <c r="E31" i="19"/>
  <c r="U30" i="19"/>
  <c r="T30" i="19"/>
  <c r="S30" i="19"/>
  <c r="R30" i="19"/>
  <c r="Q30" i="19"/>
  <c r="P30" i="19"/>
  <c r="E30" i="19"/>
  <c r="S29" i="19"/>
  <c r="R29" i="19"/>
  <c r="Q29" i="19"/>
  <c r="P29" i="19"/>
  <c r="E29" i="19"/>
  <c r="U29" i="19" s="1"/>
  <c r="S28" i="19"/>
  <c r="U27" i="19"/>
  <c r="S27" i="19"/>
  <c r="R27" i="19"/>
  <c r="Q27" i="19"/>
  <c r="P27" i="19"/>
  <c r="E27" i="19"/>
  <c r="T27" i="19" s="1"/>
  <c r="U26" i="19"/>
  <c r="T26" i="19"/>
  <c r="S26" i="19"/>
  <c r="R26" i="19"/>
  <c r="Q26" i="19"/>
  <c r="P26" i="19"/>
  <c r="E26" i="19"/>
  <c r="S25" i="19"/>
  <c r="R25" i="19"/>
  <c r="Q25" i="19"/>
  <c r="P25" i="19"/>
  <c r="E25" i="19"/>
  <c r="U25" i="19" s="1"/>
  <c r="U24" i="19"/>
  <c r="T24" i="19"/>
  <c r="S24" i="19"/>
  <c r="R24" i="19"/>
  <c r="Q24" i="19"/>
  <c r="P24" i="19"/>
  <c r="E24" i="19"/>
  <c r="S23" i="19"/>
  <c r="R23" i="19"/>
  <c r="Q23" i="19"/>
  <c r="P23" i="19"/>
  <c r="E23" i="19"/>
  <c r="U23" i="19" s="1"/>
  <c r="S22" i="19"/>
  <c r="R22" i="19"/>
  <c r="Q22" i="19"/>
  <c r="P22" i="19"/>
  <c r="E22" i="19"/>
  <c r="S21" i="19"/>
  <c r="R21" i="19"/>
  <c r="Q21" i="19"/>
  <c r="P21" i="19"/>
  <c r="E21" i="19"/>
  <c r="U21" i="19" s="1"/>
  <c r="U20" i="19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S17" i="19"/>
  <c r="R17" i="19"/>
  <c r="Q17" i="19"/>
  <c r="P17" i="19"/>
  <c r="E17" i="19"/>
  <c r="U17" i="19" s="1"/>
  <c r="S16" i="19"/>
  <c r="R16" i="19"/>
  <c r="Q16" i="19"/>
  <c r="P16" i="19"/>
  <c r="E16" i="19"/>
  <c r="S15" i="19"/>
  <c r="R15" i="19"/>
  <c r="Q15" i="19"/>
  <c r="P15" i="19"/>
  <c r="E15" i="19"/>
  <c r="U15" i="19" s="1"/>
  <c r="S14" i="19"/>
  <c r="R14" i="19"/>
  <c r="Q14" i="19"/>
  <c r="P14" i="19"/>
  <c r="E14" i="19"/>
  <c r="U14" i="19" s="1"/>
  <c r="T13" i="19"/>
  <c r="S13" i="19"/>
  <c r="R13" i="19"/>
  <c r="Q13" i="19"/>
  <c r="P13" i="19"/>
  <c r="E13" i="19"/>
  <c r="U12" i="19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S10" i="19"/>
  <c r="R10" i="19"/>
  <c r="Q10" i="19"/>
  <c r="P10" i="19"/>
  <c r="E10" i="19"/>
  <c r="S64" i="18"/>
  <c r="R64" i="18"/>
  <c r="Q64" i="18"/>
  <c r="P64" i="18"/>
  <c r="E64" i="18"/>
  <c r="T64" i="18" s="1"/>
  <c r="S63" i="18"/>
  <c r="R63" i="18"/>
  <c r="Q63" i="18"/>
  <c r="P63" i="18"/>
  <c r="P62" i="18" s="1"/>
  <c r="E63" i="18"/>
  <c r="R62" i="18"/>
  <c r="S60" i="18"/>
  <c r="R60" i="18"/>
  <c r="Q60" i="18"/>
  <c r="P60" i="18"/>
  <c r="E60" i="18"/>
  <c r="U60" i="18" s="1"/>
  <c r="S59" i="18"/>
  <c r="R59" i="18"/>
  <c r="Q59" i="18"/>
  <c r="P59" i="18"/>
  <c r="E59" i="18"/>
  <c r="S58" i="18"/>
  <c r="R58" i="18"/>
  <c r="Q58" i="18"/>
  <c r="P58" i="18"/>
  <c r="E58" i="18"/>
  <c r="U58" i="18" s="1"/>
  <c r="U57" i="18"/>
  <c r="T57" i="18"/>
  <c r="S57" i="18"/>
  <c r="R57" i="18"/>
  <c r="Q57" i="18"/>
  <c r="P57" i="18"/>
  <c r="E57" i="18"/>
  <c r="S55" i="18"/>
  <c r="R55" i="18"/>
  <c r="Q55" i="18"/>
  <c r="P55" i="18"/>
  <c r="E55" i="18"/>
  <c r="U55" i="18" s="1"/>
  <c r="U54" i="18"/>
  <c r="S54" i="18"/>
  <c r="R54" i="18"/>
  <c r="Q54" i="18"/>
  <c r="P54" i="18"/>
  <c r="E54" i="18"/>
  <c r="T54" i="18" s="1"/>
  <c r="T53" i="18"/>
  <c r="S53" i="18"/>
  <c r="R53" i="18"/>
  <c r="Q53" i="18"/>
  <c r="P53" i="18"/>
  <c r="E53" i="18"/>
  <c r="U53" i="18" s="1"/>
  <c r="U52" i="18"/>
  <c r="T52" i="18"/>
  <c r="S52" i="18"/>
  <c r="R52" i="18"/>
  <c r="Q52" i="18"/>
  <c r="P52" i="18"/>
  <c r="E52" i="18"/>
  <c r="S51" i="18"/>
  <c r="R51" i="18"/>
  <c r="Q51" i="18"/>
  <c r="P51" i="18"/>
  <c r="E51" i="18"/>
  <c r="U51" i="18" s="1"/>
  <c r="T50" i="18"/>
  <c r="S50" i="18"/>
  <c r="R50" i="18"/>
  <c r="Q50" i="18"/>
  <c r="P50" i="18"/>
  <c r="E50" i="18"/>
  <c r="U50" i="18" s="1"/>
  <c r="S49" i="18"/>
  <c r="R49" i="18"/>
  <c r="Q49" i="18"/>
  <c r="P49" i="18"/>
  <c r="E49" i="18"/>
  <c r="T49" i="18" s="1"/>
  <c r="U48" i="18"/>
  <c r="S48" i="18"/>
  <c r="R48" i="18"/>
  <c r="Q48" i="18"/>
  <c r="P48" i="18"/>
  <c r="E48" i="18"/>
  <c r="T48" i="18" s="1"/>
  <c r="S47" i="18"/>
  <c r="R47" i="18"/>
  <c r="Q47" i="18"/>
  <c r="P47" i="18"/>
  <c r="E47" i="18"/>
  <c r="U47" i="18" s="1"/>
  <c r="S46" i="18"/>
  <c r="R46" i="18"/>
  <c r="Q46" i="18"/>
  <c r="P46" i="18"/>
  <c r="E46" i="18"/>
  <c r="U45" i="18"/>
  <c r="T45" i="18"/>
  <c r="S45" i="18"/>
  <c r="R45" i="18"/>
  <c r="Q45" i="18"/>
  <c r="P45" i="18"/>
  <c r="E45" i="18"/>
  <c r="S44" i="18"/>
  <c r="R44" i="18"/>
  <c r="S42" i="18"/>
  <c r="R42" i="18"/>
  <c r="Q42" i="18"/>
  <c r="P42" i="18"/>
  <c r="E42" i="18"/>
  <c r="S41" i="18"/>
  <c r="R41" i="18"/>
  <c r="Q41" i="18"/>
  <c r="P41" i="18"/>
  <c r="E41" i="18"/>
  <c r="U41" i="18" s="1"/>
  <c r="S40" i="18"/>
  <c r="R40" i="18"/>
  <c r="Q40" i="18"/>
  <c r="P40" i="18"/>
  <c r="E40" i="18"/>
  <c r="T40" i="18" s="1"/>
  <c r="U39" i="18"/>
  <c r="T39" i="18"/>
  <c r="S39" i="18"/>
  <c r="R39" i="18"/>
  <c r="Q39" i="18"/>
  <c r="P39" i="18"/>
  <c r="E39" i="18"/>
  <c r="U38" i="18"/>
  <c r="T38" i="18"/>
  <c r="S38" i="18"/>
  <c r="R38" i="18"/>
  <c r="Q38" i="18"/>
  <c r="P38" i="18"/>
  <c r="E38" i="18"/>
  <c r="U37" i="18"/>
  <c r="T37" i="18"/>
  <c r="S37" i="18"/>
  <c r="R37" i="18"/>
  <c r="Q37" i="18"/>
  <c r="P37" i="18"/>
  <c r="E37" i="18"/>
  <c r="S36" i="18"/>
  <c r="R36" i="18"/>
  <c r="Q36" i="18"/>
  <c r="P36" i="18"/>
  <c r="E36" i="18"/>
  <c r="T35" i="18"/>
  <c r="S35" i="18"/>
  <c r="R35" i="18"/>
  <c r="Q35" i="18"/>
  <c r="P35" i="18"/>
  <c r="E35" i="18"/>
  <c r="U35" i="18" s="1"/>
  <c r="S34" i="18"/>
  <c r="R34" i="18"/>
  <c r="Q34" i="18"/>
  <c r="P34" i="18"/>
  <c r="E34" i="18"/>
  <c r="U34" i="18" s="1"/>
  <c r="T33" i="18"/>
  <c r="S33" i="18"/>
  <c r="R33" i="18"/>
  <c r="Q33" i="18"/>
  <c r="P33" i="18"/>
  <c r="E33" i="18"/>
  <c r="S32" i="18"/>
  <c r="R32" i="18"/>
  <c r="Q32" i="18"/>
  <c r="P32" i="18"/>
  <c r="E32" i="18"/>
  <c r="T31" i="18"/>
  <c r="S31" i="18"/>
  <c r="R31" i="18"/>
  <c r="Q31" i="18"/>
  <c r="U31" i="18" s="1"/>
  <c r="P31" i="18"/>
  <c r="E31" i="18"/>
  <c r="S30" i="18"/>
  <c r="R30" i="18"/>
  <c r="Q30" i="18"/>
  <c r="P30" i="18"/>
  <c r="E30" i="18"/>
  <c r="T30" i="18" s="1"/>
  <c r="S29" i="18"/>
  <c r="R29" i="18"/>
  <c r="Q29" i="18"/>
  <c r="P29" i="18"/>
  <c r="E29" i="18"/>
  <c r="R28" i="18"/>
  <c r="S27" i="18"/>
  <c r="R27" i="18"/>
  <c r="Q27" i="18"/>
  <c r="P27" i="18"/>
  <c r="E27" i="18"/>
  <c r="T27" i="18" s="1"/>
  <c r="S26" i="18"/>
  <c r="R26" i="18"/>
  <c r="Q26" i="18"/>
  <c r="P26" i="18"/>
  <c r="E26" i="18"/>
  <c r="T26" i="18" s="1"/>
  <c r="S25" i="18"/>
  <c r="R25" i="18"/>
  <c r="Q25" i="18"/>
  <c r="P25" i="18"/>
  <c r="E25" i="18"/>
  <c r="U25" i="18" s="1"/>
  <c r="S24" i="18"/>
  <c r="R24" i="18"/>
  <c r="Q24" i="18"/>
  <c r="P24" i="18"/>
  <c r="E24" i="18"/>
  <c r="U24" i="18" s="1"/>
  <c r="S23" i="18"/>
  <c r="R23" i="18"/>
  <c r="Q23" i="18"/>
  <c r="P23" i="18"/>
  <c r="E23" i="18"/>
  <c r="S22" i="18"/>
  <c r="R22" i="18"/>
  <c r="Q22" i="18"/>
  <c r="P22" i="18"/>
  <c r="E22" i="18"/>
  <c r="T22" i="18" s="1"/>
  <c r="U21" i="18"/>
  <c r="T21" i="18"/>
  <c r="S21" i="18"/>
  <c r="R21" i="18"/>
  <c r="Q21" i="18"/>
  <c r="P21" i="18"/>
  <c r="E21" i="18"/>
  <c r="S20" i="18"/>
  <c r="R20" i="18"/>
  <c r="Q20" i="18"/>
  <c r="P20" i="18"/>
  <c r="E20" i="18"/>
  <c r="T20" i="18" s="1"/>
  <c r="S19" i="18"/>
  <c r="R19" i="18"/>
  <c r="Q19" i="18"/>
  <c r="P19" i="18"/>
  <c r="E19" i="18"/>
  <c r="T19" i="18" s="1"/>
  <c r="S18" i="18"/>
  <c r="R18" i="18"/>
  <c r="Q18" i="18"/>
  <c r="P18" i="18"/>
  <c r="E18" i="18"/>
  <c r="U18" i="18" s="1"/>
  <c r="S17" i="18"/>
  <c r="R17" i="18"/>
  <c r="Q17" i="18"/>
  <c r="P17" i="18"/>
  <c r="E17" i="18"/>
  <c r="S16" i="18"/>
  <c r="R16" i="18"/>
  <c r="Q16" i="18"/>
  <c r="P16" i="18"/>
  <c r="E16" i="18"/>
  <c r="S15" i="18"/>
  <c r="R15" i="18"/>
  <c r="Q15" i="18"/>
  <c r="P15" i="18"/>
  <c r="E15" i="18"/>
  <c r="U15" i="18" s="1"/>
  <c r="U14" i="18"/>
  <c r="S14" i="18"/>
  <c r="R14" i="18"/>
  <c r="Q14" i="18"/>
  <c r="P14" i="18"/>
  <c r="E14" i="18"/>
  <c r="T14" i="18" s="1"/>
  <c r="T13" i="18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S10" i="18"/>
  <c r="R10" i="18"/>
  <c r="Q10" i="18"/>
  <c r="P10" i="18"/>
  <c r="E10" i="18"/>
  <c r="U10" i="18" s="1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R62" i="17"/>
  <c r="S60" i="17"/>
  <c r="R60" i="17"/>
  <c r="Q60" i="17"/>
  <c r="P60" i="17"/>
  <c r="E60" i="17"/>
  <c r="U60" i="17" s="1"/>
  <c r="U59" i="17"/>
  <c r="T59" i="17"/>
  <c r="S59" i="17"/>
  <c r="R59" i="17"/>
  <c r="Q59" i="17"/>
  <c r="P59" i="17"/>
  <c r="E59" i="17"/>
  <c r="S58" i="17"/>
  <c r="R58" i="17"/>
  <c r="Q58" i="17"/>
  <c r="P58" i="17"/>
  <c r="E58" i="17"/>
  <c r="U58" i="17" s="1"/>
  <c r="S57" i="17"/>
  <c r="R57" i="17"/>
  <c r="Q57" i="17"/>
  <c r="P57" i="17"/>
  <c r="E57" i="17"/>
  <c r="U55" i="17"/>
  <c r="T55" i="17"/>
  <c r="S55" i="17"/>
  <c r="R55" i="17"/>
  <c r="Q55" i="17"/>
  <c r="P55" i="17"/>
  <c r="E55" i="17"/>
  <c r="U54" i="17"/>
  <c r="T54" i="17"/>
  <c r="S54" i="17"/>
  <c r="R54" i="17"/>
  <c r="Q54" i="17"/>
  <c r="P54" i="17"/>
  <c r="E54" i="17"/>
  <c r="S53" i="17"/>
  <c r="R53" i="17"/>
  <c r="Q53" i="17"/>
  <c r="P53" i="17"/>
  <c r="E53" i="17"/>
  <c r="U53" i="17" s="1"/>
  <c r="S52" i="17"/>
  <c r="R52" i="17"/>
  <c r="Q52" i="17"/>
  <c r="P52" i="17"/>
  <c r="E52" i="17"/>
  <c r="U52" i="17" s="1"/>
  <c r="S51" i="17"/>
  <c r="R51" i="17"/>
  <c r="Q51" i="17"/>
  <c r="P51" i="17"/>
  <c r="E51" i="17"/>
  <c r="U51" i="17" s="1"/>
  <c r="U50" i="17"/>
  <c r="S50" i="17"/>
  <c r="R50" i="17"/>
  <c r="Q50" i="17"/>
  <c r="P50" i="17"/>
  <c r="E50" i="17"/>
  <c r="T50" i="17" s="1"/>
  <c r="S49" i="17"/>
  <c r="R49" i="17"/>
  <c r="Q49" i="17"/>
  <c r="P49" i="17"/>
  <c r="E49" i="17"/>
  <c r="S48" i="17"/>
  <c r="R48" i="17"/>
  <c r="Q48" i="17"/>
  <c r="P48" i="17"/>
  <c r="E48" i="17"/>
  <c r="T48" i="17" s="1"/>
  <c r="S47" i="17"/>
  <c r="R47" i="17"/>
  <c r="Q47" i="17"/>
  <c r="P47" i="17"/>
  <c r="E47" i="17"/>
  <c r="U47" i="17" s="1"/>
  <c r="S46" i="17"/>
  <c r="R46" i="17"/>
  <c r="Q46" i="17"/>
  <c r="P46" i="17"/>
  <c r="E46" i="17"/>
  <c r="S45" i="17"/>
  <c r="R45" i="17"/>
  <c r="Q45" i="17"/>
  <c r="P45" i="17"/>
  <c r="E45" i="17"/>
  <c r="R44" i="17"/>
  <c r="S42" i="17"/>
  <c r="R42" i="17"/>
  <c r="Q42" i="17"/>
  <c r="P42" i="17"/>
  <c r="E42" i="17"/>
  <c r="T42" i="17" s="1"/>
  <c r="S41" i="17"/>
  <c r="R41" i="17"/>
  <c r="Q41" i="17"/>
  <c r="P41" i="17"/>
  <c r="E41" i="17"/>
  <c r="U41" i="17" s="1"/>
  <c r="S40" i="17"/>
  <c r="R40" i="17"/>
  <c r="Q40" i="17"/>
  <c r="P40" i="17"/>
  <c r="E40" i="17"/>
  <c r="U40" i="17" s="1"/>
  <c r="S39" i="17"/>
  <c r="R39" i="17"/>
  <c r="Q39" i="17"/>
  <c r="P39" i="17"/>
  <c r="E39" i="17"/>
  <c r="S38" i="17"/>
  <c r="R38" i="17"/>
  <c r="Q38" i="17"/>
  <c r="P38" i="17"/>
  <c r="E38" i="17"/>
  <c r="T38" i="17" s="1"/>
  <c r="U37" i="17"/>
  <c r="S37" i="17"/>
  <c r="R37" i="17"/>
  <c r="Q37" i="17"/>
  <c r="P37" i="17"/>
  <c r="E37" i="17"/>
  <c r="T37" i="17" s="1"/>
  <c r="U36" i="17"/>
  <c r="S36" i="17"/>
  <c r="R36" i="17"/>
  <c r="Q36" i="17"/>
  <c r="P36" i="17"/>
  <c r="E36" i="17"/>
  <c r="T36" i="17" s="1"/>
  <c r="S35" i="17"/>
  <c r="R35" i="17"/>
  <c r="Q35" i="17"/>
  <c r="P35" i="17"/>
  <c r="E35" i="17"/>
  <c r="U35" i="17" s="1"/>
  <c r="U34" i="17"/>
  <c r="S34" i="17"/>
  <c r="R34" i="17"/>
  <c r="Q34" i="17"/>
  <c r="P34" i="17"/>
  <c r="E34" i="17"/>
  <c r="T34" i="17" s="1"/>
  <c r="S33" i="17"/>
  <c r="R33" i="17"/>
  <c r="Q33" i="17"/>
  <c r="P33" i="17"/>
  <c r="E33" i="17"/>
  <c r="S32" i="17"/>
  <c r="R32" i="17"/>
  <c r="Q32" i="17"/>
  <c r="P32" i="17"/>
  <c r="E32" i="17"/>
  <c r="S31" i="17"/>
  <c r="R31" i="17"/>
  <c r="Q31" i="17"/>
  <c r="P31" i="17"/>
  <c r="E31" i="17"/>
  <c r="U30" i="17"/>
  <c r="T30" i="17"/>
  <c r="S30" i="17"/>
  <c r="R30" i="17"/>
  <c r="Q30" i="17"/>
  <c r="P30" i="17"/>
  <c r="E30" i="17"/>
  <c r="S29" i="17"/>
  <c r="R29" i="17"/>
  <c r="Q29" i="17"/>
  <c r="P29" i="17"/>
  <c r="E29" i="17"/>
  <c r="U29" i="17" s="1"/>
  <c r="S28" i="17"/>
  <c r="S27" i="17"/>
  <c r="R27" i="17"/>
  <c r="Q27" i="17"/>
  <c r="P27" i="17"/>
  <c r="E27" i="17"/>
  <c r="S26" i="17"/>
  <c r="R26" i="17"/>
  <c r="Q26" i="17"/>
  <c r="P26" i="17"/>
  <c r="E26" i="17"/>
  <c r="T26" i="17" s="1"/>
  <c r="U25" i="17"/>
  <c r="T25" i="17"/>
  <c r="S25" i="17"/>
  <c r="R25" i="17"/>
  <c r="Q25" i="17"/>
  <c r="P25" i="17"/>
  <c r="E25" i="17"/>
  <c r="S24" i="17"/>
  <c r="R24" i="17"/>
  <c r="Q24" i="17"/>
  <c r="P24" i="17"/>
  <c r="E24" i="17"/>
  <c r="U24" i="17" s="1"/>
  <c r="S23" i="17"/>
  <c r="R23" i="17"/>
  <c r="Q23" i="17"/>
  <c r="P23" i="17"/>
  <c r="E23" i="17"/>
  <c r="U23" i="17" s="1"/>
  <c r="S22" i="17"/>
  <c r="R22" i="17"/>
  <c r="Q22" i="17"/>
  <c r="P22" i="17"/>
  <c r="E22" i="17"/>
  <c r="U21" i="17"/>
  <c r="T21" i="17"/>
  <c r="S21" i="17"/>
  <c r="R21" i="17"/>
  <c r="Q21" i="17"/>
  <c r="P21" i="17"/>
  <c r="E21" i="17"/>
  <c r="S20" i="17"/>
  <c r="R20" i="17"/>
  <c r="Q20" i="17"/>
  <c r="P20" i="17"/>
  <c r="E20" i="17"/>
  <c r="U20" i="17" s="1"/>
  <c r="S19" i="17"/>
  <c r="R19" i="17"/>
  <c r="Q19" i="17"/>
  <c r="P19" i="17"/>
  <c r="E19" i="17"/>
  <c r="U19" i="17" s="1"/>
  <c r="S18" i="17"/>
  <c r="R18" i="17"/>
  <c r="Q18" i="17"/>
  <c r="P18" i="17"/>
  <c r="E18" i="17"/>
  <c r="T18" i="17" s="1"/>
  <c r="U17" i="17"/>
  <c r="S17" i="17"/>
  <c r="R17" i="17"/>
  <c r="Q17" i="17"/>
  <c r="P17" i="17"/>
  <c r="E17" i="17"/>
  <c r="T17" i="17" s="1"/>
  <c r="S16" i="17"/>
  <c r="R16" i="17"/>
  <c r="Q16" i="17"/>
  <c r="P16" i="17"/>
  <c r="E16" i="17"/>
  <c r="U16" i="17" s="1"/>
  <c r="S15" i="17"/>
  <c r="R15" i="17"/>
  <c r="Q15" i="17"/>
  <c r="P15" i="17"/>
  <c r="E15" i="17"/>
  <c r="U15" i="17" s="1"/>
  <c r="S14" i="17"/>
  <c r="R14" i="17"/>
  <c r="Q14" i="17"/>
  <c r="P14" i="17"/>
  <c r="E14" i="17"/>
  <c r="U13" i="17"/>
  <c r="S13" i="17"/>
  <c r="R13" i="17"/>
  <c r="Q13" i="17"/>
  <c r="P13" i="17"/>
  <c r="E13" i="17"/>
  <c r="S12" i="17"/>
  <c r="R12" i="17"/>
  <c r="Q12" i="17"/>
  <c r="P12" i="17"/>
  <c r="E12" i="17"/>
  <c r="S11" i="17"/>
  <c r="R11" i="17"/>
  <c r="Q11" i="17"/>
  <c r="P11" i="17"/>
  <c r="E11" i="17"/>
  <c r="U11" i="17" s="1"/>
  <c r="S10" i="17"/>
  <c r="R10" i="17"/>
  <c r="Q10" i="17"/>
  <c r="P10" i="17"/>
  <c r="E10" i="17"/>
  <c r="T10" i="17" s="1"/>
  <c r="U64" i="16"/>
  <c r="T64" i="16"/>
  <c r="S64" i="16"/>
  <c r="R64" i="16"/>
  <c r="Q64" i="16"/>
  <c r="P64" i="16"/>
  <c r="E64" i="16"/>
  <c r="S63" i="16"/>
  <c r="R63" i="16"/>
  <c r="Q63" i="16"/>
  <c r="P63" i="16"/>
  <c r="E63" i="16"/>
  <c r="S62" i="16"/>
  <c r="R62" i="16"/>
  <c r="S60" i="16"/>
  <c r="R60" i="16"/>
  <c r="Q60" i="16"/>
  <c r="P60" i="16"/>
  <c r="E60" i="16"/>
  <c r="T60" i="16" s="1"/>
  <c r="U59" i="16"/>
  <c r="T59" i="16"/>
  <c r="S59" i="16"/>
  <c r="R59" i="16"/>
  <c r="Q59" i="16"/>
  <c r="P59" i="16"/>
  <c r="E59" i="16"/>
  <c r="S58" i="16"/>
  <c r="R58" i="16"/>
  <c r="Q58" i="16"/>
  <c r="P58" i="16"/>
  <c r="E58" i="16"/>
  <c r="U58" i="16" s="1"/>
  <c r="S57" i="16"/>
  <c r="R57" i="16"/>
  <c r="Q57" i="16"/>
  <c r="P57" i="16"/>
  <c r="P56" i="16" s="1"/>
  <c r="E57" i="16"/>
  <c r="S56" i="16"/>
  <c r="S55" i="16"/>
  <c r="R55" i="16"/>
  <c r="Q55" i="16"/>
  <c r="P55" i="16"/>
  <c r="E55" i="16"/>
  <c r="T55" i="16" s="1"/>
  <c r="U54" i="16"/>
  <c r="T54" i="16"/>
  <c r="S54" i="16"/>
  <c r="R54" i="16"/>
  <c r="Q54" i="16"/>
  <c r="P54" i="16"/>
  <c r="E54" i="16"/>
  <c r="S53" i="16"/>
  <c r="R53" i="16"/>
  <c r="Q53" i="16"/>
  <c r="P53" i="16"/>
  <c r="E53" i="16"/>
  <c r="U53" i="16" s="1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T50" i="16" s="1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S47" i="16"/>
  <c r="R47" i="16"/>
  <c r="Q47" i="16"/>
  <c r="P47" i="16"/>
  <c r="E47" i="16"/>
  <c r="T46" i="16"/>
  <c r="S46" i="16"/>
  <c r="R46" i="16"/>
  <c r="Q46" i="16"/>
  <c r="P46" i="16"/>
  <c r="E46" i="16"/>
  <c r="S45" i="16"/>
  <c r="R45" i="16"/>
  <c r="Q45" i="16"/>
  <c r="P45" i="16"/>
  <c r="E45" i="16"/>
  <c r="S44" i="16"/>
  <c r="S42" i="16"/>
  <c r="R42" i="16"/>
  <c r="Q42" i="16"/>
  <c r="P42" i="16"/>
  <c r="E42" i="16"/>
  <c r="T42" i="16" s="1"/>
  <c r="S41" i="16"/>
  <c r="R41" i="16"/>
  <c r="Q41" i="16"/>
  <c r="P41" i="16"/>
  <c r="E41" i="16"/>
  <c r="T41" i="16" s="1"/>
  <c r="S40" i="16"/>
  <c r="R40" i="16"/>
  <c r="Q40" i="16"/>
  <c r="P40" i="16"/>
  <c r="E40" i="16"/>
  <c r="U40" i="16" s="1"/>
  <c r="S39" i="16"/>
  <c r="R39" i="16"/>
  <c r="Q39" i="16"/>
  <c r="P39" i="16"/>
  <c r="E39" i="16"/>
  <c r="U38" i="16"/>
  <c r="S38" i="16"/>
  <c r="R38" i="16"/>
  <c r="Q38" i="16"/>
  <c r="P38" i="16"/>
  <c r="E38" i="16"/>
  <c r="T38" i="16" s="1"/>
  <c r="U37" i="16"/>
  <c r="T37" i="16"/>
  <c r="S37" i="16"/>
  <c r="R37" i="16"/>
  <c r="Q37" i="16"/>
  <c r="P37" i="16"/>
  <c r="E37" i="16"/>
  <c r="S36" i="16"/>
  <c r="R36" i="16"/>
  <c r="Q36" i="16"/>
  <c r="P36" i="16"/>
  <c r="E36" i="16"/>
  <c r="S35" i="16"/>
  <c r="R35" i="16"/>
  <c r="Q35" i="16"/>
  <c r="P35" i="16"/>
  <c r="E35" i="16"/>
  <c r="U34" i="16"/>
  <c r="S34" i="16"/>
  <c r="R34" i="16"/>
  <c r="Q34" i="16"/>
  <c r="P34" i="16"/>
  <c r="E34" i="16"/>
  <c r="T34" i="16" s="1"/>
  <c r="T33" i="16"/>
  <c r="S33" i="16"/>
  <c r="R33" i="16"/>
  <c r="Q33" i="16"/>
  <c r="U33" i="16" s="1"/>
  <c r="P33" i="16"/>
  <c r="E33" i="16"/>
  <c r="S32" i="16"/>
  <c r="R32" i="16"/>
  <c r="Q32" i="16"/>
  <c r="P32" i="16"/>
  <c r="E32" i="16"/>
  <c r="S31" i="16"/>
  <c r="R31" i="16"/>
  <c r="Q31" i="16"/>
  <c r="P31" i="16"/>
  <c r="E31" i="16"/>
  <c r="U31" i="16" s="1"/>
  <c r="S30" i="16"/>
  <c r="R30" i="16"/>
  <c r="Q30" i="16"/>
  <c r="P30" i="16"/>
  <c r="E30" i="16"/>
  <c r="U30" i="16" s="1"/>
  <c r="T29" i="16"/>
  <c r="S29" i="16"/>
  <c r="R29" i="16"/>
  <c r="Q29" i="16"/>
  <c r="P29" i="16"/>
  <c r="E29" i="16"/>
  <c r="U29" i="16" s="1"/>
  <c r="U27" i="16"/>
  <c r="T27" i="16"/>
  <c r="S27" i="16"/>
  <c r="R27" i="16"/>
  <c r="Q27" i="16"/>
  <c r="P27" i="16"/>
  <c r="E27" i="16"/>
  <c r="S26" i="16"/>
  <c r="R26" i="16"/>
  <c r="Q26" i="16"/>
  <c r="P26" i="16"/>
  <c r="E26" i="16"/>
  <c r="U26" i="16" s="1"/>
  <c r="T25" i="16"/>
  <c r="S25" i="16"/>
  <c r="R25" i="16"/>
  <c r="Q25" i="16"/>
  <c r="P25" i="16"/>
  <c r="E25" i="16"/>
  <c r="U25" i="16" s="1"/>
  <c r="S24" i="16"/>
  <c r="R24" i="16"/>
  <c r="Q24" i="16"/>
  <c r="P24" i="16"/>
  <c r="E24" i="16"/>
  <c r="U24" i="16" s="1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T21" i="16" s="1"/>
  <c r="S20" i="16"/>
  <c r="R20" i="16"/>
  <c r="Q20" i="16"/>
  <c r="P20" i="16"/>
  <c r="E20" i="16"/>
  <c r="S19" i="16"/>
  <c r="R19" i="16"/>
  <c r="Q19" i="16"/>
  <c r="P19" i="16"/>
  <c r="E19" i="16"/>
  <c r="U19" i="16" s="1"/>
  <c r="U18" i="16"/>
  <c r="S18" i="16"/>
  <c r="R18" i="16"/>
  <c r="Q18" i="16"/>
  <c r="P18" i="16"/>
  <c r="E18" i="16"/>
  <c r="T18" i="16" s="1"/>
  <c r="S17" i="16"/>
  <c r="R17" i="16"/>
  <c r="Q17" i="16"/>
  <c r="P17" i="16"/>
  <c r="E17" i="16"/>
  <c r="S16" i="16"/>
  <c r="R16" i="16"/>
  <c r="Q16" i="16"/>
  <c r="P16" i="16"/>
  <c r="E16" i="16"/>
  <c r="U16" i="16" s="1"/>
  <c r="S15" i="16"/>
  <c r="R15" i="16"/>
  <c r="Q15" i="16"/>
  <c r="P15" i="16"/>
  <c r="E15" i="16"/>
  <c r="S14" i="16"/>
  <c r="R14" i="16"/>
  <c r="Q14" i="16"/>
  <c r="P14" i="16"/>
  <c r="E14" i="16"/>
  <c r="S13" i="16"/>
  <c r="R13" i="16"/>
  <c r="Q13" i="16"/>
  <c r="P13" i="16"/>
  <c r="E13" i="16"/>
  <c r="T13" i="16" s="1"/>
  <c r="S12" i="16"/>
  <c r="R12" i="16"/>
  <c r="Q12" i="16"/>
  <c r="P12" i="16"/>
  <c r="E12" i="16"/>
  <c r="U12" i="16" s="1"/>
  <c r="S11" i="16"/>
  <c r="R11" i="16"/>
  <c r="Q11" i="16"/>
  <c r="P11" i="16"/>
  <c r="E11" i="16"/>
  <c r="U11" i="16" s="1"/>
  <c r="T10" i="16"/>
  <c r="S10" i="16"/>
  <c r="R10" i="16"/>
  <c r="Q10" i="16"/>
  <c r="P10" i="16"/>
  <c r="E10" i="16"/>
  <c r="U10" i="16" s="1"/>
  <c r="T64" i="15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R62" i="15"/>
  <c r="T60" i="15"/>
  <c r="S60" i="15"/>
  <c r="R60" i="15"/>
  <c r="Q60" i="15"/>
  <c r="P60" i="15"/>
  <c r="E60" i="15"/>
  <c r="U60" i="15" s="1"/>
  <c r="S59" i="15"/>
  <c r="R59" i="15"/>
  <c r="Q59" i="15"/>
  <c r="P59" i="15"/>
  <c r="E59" i="15"/>
  <c r="U59" i="15" s="1"/>
  <c r="S58" i="15"/>
  <c r="R58" i="15"/>
  <c r="Q58" i="15"/>
  <c r="P58" i="15"/>
  <c r="E58" i="15"/>
  <c r="S57" i="15"/>
  <c r="R57" i="15"/>
  <c r="Q57" i="15"/>
  <c r="P57" i="15"/>
  <c r="E57" i="15"/>
  <c r="S56" i="15"/>
  <c r="T55" i="15"/>
  <c r="S55" i="15"/>
  <c r="R55" i="15"/>
  <c r="Q55" i="15"/>
  <c r="P55" i="15"/>
  <c r="E55" i="15"/>
  <c r="U55" i="15" s="1"/>
  <c r="U54" i="15"/>
  <c r="T54" i="15"/>
  <c r="S54" i="15"/>
  <c r="R54" i="15"/>
  <c r="Q54" i="15"/>
  <c r="P54" i="15"/>
  <c r="E54" i="15"/>
  <c r="S53" i="15"/>
  <c r="R53" i="15"/>
  <c r="Q53" i="15"/>
  <c r="P53" i="15"/>
  <c r="E53" i="15"/>
  <c r="T53" i="15" s="1"/>
  <c r="S52" i="15"/>
  <c r="R52" i="15"/>
  <c r="Q52" i="15"/>
  <c r="P52" i="15"/>
  <c r="E52" i="15"/>
  <c r="S51" i="15"/>
  <c r="R51" i="15"/>
  <c r="Q51" i="15"/>
  <c r="P51" i="15"/>
  <c r="E51" i="15"/>
  <c r="U50" i="15"/>
  <c r="S50" i="15"/>
  <c r="R50" i="15"/>
  <c r="Q50" i="15"/>
  <c r="P50" i="15"/>
  <c r="E50" i="15"/>
  <c r="T50" i="15" s="1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S46" i="15"/>
  <c r="R46" i="15"/>
  <c r="Q46" i="15"/>
  <c r="P46" i="15"/>
  <c r="E46" i="15"/>
  <c r="T46" i="15" s="1"/>
  <c r="U45" i="15"/>
  <c r="T45" i="15"/>
  <c r="S45" i="15"/>
  <c r="R45" i="15"/>
  <c r="Q45" i="15"/>
  <c r="P45" i="15"/>
  <c r="E45" i="15"/>
  <c r="S44" i="15"/>
  <c r="R44" i="15"/>
  <c r="S42" i="15"/>
  <c r="R42" i="15"/>
  <c r="Q42" i="15"/>
  <c r="P42" i="15"/>
  <c r="E42" i="15"/>
  <c r="S41" i="15"/>
  <c r="R41" i="15"/>
  <c r="Q41" i="15"/>
  <c r="P41" i="15"/>
  <c r="E41" i="15"/>
  <c r="T41" i="15" s="1"/>
  <c r="U40" i="15"/>
  <c r="S40" i="15"/>
  <c r="R40" i="15"/>
  <c r="Q40" i="15"/>
  <c r="P40" i="15"/>
  <c r="E40" i="15"/>
  <c r="T40" i="15" s="1"/>
  <c r="S39" i="15"/>
  <c r="R39" i="15"/>
  <c r="Q39" i="15"/>
  <c r="P39" i="15"/>
  <c r="E39" i="15"/>
  <c r="U39" i="15" s="1"/>
  <c r="S38" i="15"/>
  <c r="R38" i="15"/>
  <c r="Q38" i="15"/>
  <c r="P38" i="15"/>
  <c r="E38" i="15"/>
  <c r="U38" i="15" s="1"/>
  <c r="T37" i="15"/>
  <c r="S37" i="15"/>
  <c r="R37" i="15"/>
  <c r="Q37" i="15"/>
  <c r="P37" i="15"/>
  <c r="E37" i="15"/>
  <c r="T36" i="15"/>
  <c r="S36" i="15"/>
  <c r="R36" i="15"/>
  <c r="Q36" i="15"/>
  <c r="P36" i="15"/>
  <c r="E36" i="15"/>
  <c r="U36" i="15" s="1"/>
  <c r="S35" i="15"/>
  <c r="R35" i="15"/>
  <c r="Q35" i="15"/>
  <c r="P35" i="15"/>
  <c r="E35" i="15"/>
  <c r="S34" i="15"/>
  <c r="R34" i="15"/>
  <c r="Q34" i="15"/>
  <c r="P34" i="15"/>
  <c r="E34" i="15"/>
  <c r="S33" i="15"/>
  <c r="R33" i="15"/>
  <c r="Q33" i="15"/>
  <c r="U33" i="15" s="1"/>
  <c r="P33" i="15"/>
  <c r="E33" i="15"/>
  <c r="T33" i="15" s="1"/>
  <c r="S32" i="15"/>
  <c r="R32" i="15"/>
  <c r="Q32" i="15"/>
  <c r="P32" i="15"/>
  <c r="E32" i="15"/>
  <c r="U32" i="15" s="1"/>
  <c r="S31" i="15"/>
  <c r="R31" i="15"/>
  <c r="Q31" i="15"/>
  <c r="P31" i="15"/>
  <c r="E31" i="15"/>
  <c r="S30" i="15"/>
  <c r="R30" i="15"/>
  <c r="Q30" i="15"/>
  <c r="P30" i="15"/>
  <c r="E30" i="15"/>
  <c r="U30" i="15" s="1"/>
  <c r="S29" i="15"/>
  <c r="R29" i="15"/>
  <c r="Q29" i="15"/>
  <c r="P29" i="15"/>
  <c r="E29" i="15"/>
  <c r="S28" i="15"/>
  <c r="U27" i="15"/>
  <c r="T27" i="15"/>
  <c r="S27" i="15"/>
  <c r="R27" i="15"/>
  <c r="Q27" i="15"/>
  <c r="P27" i="15"/>
  <c r="E27" i="15"/>
  <c r="S26" i="15"/>
  <c r="R26" i="15"/>
  <c r="Q26" i="15"/>
  <c r="P26" i="15"/>
  <c r="E26" i="15"/>
  <c r="T26" i="15" s="1"/>
  <c r="U25" i="15"/>
  <c r="T25" i="15"/>
  <c r="S25" i="15"/>
  <c r="R25" i="15"/>
  <c r="Q25" i="15"/>
  <c r="P25" i="15"/>
  <c r="E25" i="15"/>
  <c r="U24" i="15"/>
  <c r="T24" i="15"/>
  <c r="S24" i="15"/>
  <c r="R24" i="15"/>
  <c r="Q24" i="15"/>
  <c r="P24" i="15"/>
  <c r="E24" i="15"/>
  <c r="U23" i="15"/>
  <c r="T23" i="15"/>
  <c r="S23" i="15"/>
  <c r="R23" i="15"/>
  <c r="Q23" i="15"/>
  <c r="P23" i="15"/>
  <c r="E23" i="15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T20" i="15" s="1"/>
  <c r="S19" i="15"/>
  <c r="R19" i="15"/>
  <c r="Q19" i="15"/>
  <c r="P19" i="15"/>
  <c r="E19" i="15"/>
  <c r="U19" i="15" s="1"/>
  <c r="U18" i="15"/>
  <c r="S18" i="15"/>
  <c r="R18" i="15"/>
  <c r="Q18" i="15"/>
  <c r="P18" i="15"/>
  <c r="E18" i="15"/>
  <c r="T18" i="15" s="1"/>
  <c r="S17" i="15"/>
  <c r="R17" i="15"/>
  <c r="Q17" i="15"/>
  <c r="P17" i="15"/>
  <c r="E17" i="15"/>
  <c r="U16" i="15"/>
  <c r="T16" i="15"/>
  <c r="S16" i="15"/>
  <c r="R16" i="15"/>
  <c r="Q16" i="15"/>
  <c r="P16" i="15"/>
  <c r="E16" i="15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S12" i="15"/>
  <c r="R12" i="15"/>
  <c r="Q12" i="15"/>
  <c r="P12" i="15"/>
  <c r="E12" i="15"/>
  <c r="T12" i="15" s="1"/>
  <c r="S11" i="15"/>
  <c r="R11" i="15"/>
  <c r="Q11" i="15"/>
  <c r="P11" i="15"/>
  <c r="E11" i="15"/>
  <c r="T11" i="15" s="1"/>
  <c r="U10" i="15"/>
  <c r="S10" i="15"/>
  <c r="R10" i="15"/>
  <c r="Q10" i="15"/>
  <c r="P10" i="15"/>
  <c r="T10" i="15" s="1"/>
  <c r="E10" i="15"/>
  <c r="S64" i="14"/>
  <c r="R64" i="14"/>
  <c r="Q64" i="14"/>
  <c r="P64" i="14"/>
  <c r="E64" i="14"/>
  <c r="T64" i="14" s="1"/>
  <c r="U63" i="14"/>
  <c r="S63" i="14"/>
  <c r="R63" i="14"/>
  <c r="Q63" i="14"/>
  <c r="P63" i="14"/>
  <c r="E63" i="14"/>
  <c r="T63" i="14" s="1"/>
  <c r="R62" i="14"/>
  <c r="S60" i="14"/>
  <c r="R60" i="14"/>
  <c r="Q60" i="14"/>
  <c r="P60" i="14"/>
  <c r="E60" i="14"/>
  <c r="U60" i="14" s="1"/>
  <c r="S59" i="14"/>
  <c r="R59" i="14"/>
  <c r="Q59" i="14"/>
  <c r="P59" i="14"/>
  <c r="E59" i="14"/>
  <c r="T59" i="14" s="1"/>
  <c r="T58" i="14"/>
  <c r="S58" i="14"/>
  <c r="R58" i="14"/>
  <c r="Q58" i="14"/>
  <c r="P58" i="14"/>
  <c r="E58" i="14"/>
  <c r="U58" i="14" s="1"/>
  <c r="S57" i="14"/>
  <c r="R57" i="14"/>
  <c r="Q57" i="14"/>
  <c r="P57" i="14"/>
  <c r="E57" i="14"/>
  <c r="R56" i="14"/>
  <c r="S55" i="14"/>
  <c r="R55" i="14"/>
  <c r="Q55" i="14"/>
  <c r="P55" i="14"/>
  <c r="E55" i="14"/>
  <c r="T55" i="14" s="1"/>
  <c r="S54" i="14"/>
  <c r="R54" i="14"/>
  <c r="Q54" i="14"/>
  <c r="P54" i="14"/>
  <c r="E54" i="14"/>
  <c r="T54" i="14" s="1"/>
  <c r="U53" i="14"/>
  <c r="S53" i="14"/>
  <c r="R53" i="14"/>
  <c r="Q53" i="14"/>
  <c r="P53" i="14"/>
  <c r="E53" i="14"/>
  <c r="T53" i="14" s="1"/>
  <c r="U52" i="14"/>
  <c r="T52" i="14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S48" i="14"/>
  <c r="R48" i="14"/>
  <c r="Q48" i="14"/>
  <c r="P48" i="14"/>
  <c r="E48" i="14"/>
  <c r="T48" i="14" s="1"/>
  <c r="U47" i="14"/>
  <c r="T47" i="14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T45" i="14" s="1"/>
  <c r="S44" i="14"/>
  <c r="R44" i="14"/>
  <c r="S42" i="14"/>
  <c r="R42" i="14"/>
  <c r="Q42" i="14"/>
  <c r="P42" i="14"/>
  <c r="E42" i="14"/>
  <c r="S41" i="14"/>
  <c r="R41" i="14"/>
  <c r="Q41" i="14"/>
  <c r="P41" i="14"/>
  <c r="E41" i="14"/>
  <c r="S40" i="14"/>
  <c r="R40" i="14"/>
  <c r="Q40" i="14"/>
  <c r="P40" i="14"/>
  <c r="E40" i="14"/>
  <c r="T40" i="14" s="1"/>
  <c r="S39" i="14"/>
  <c r="R39" i="14"/>
  <c r="Q39" i="14"/>
  <c r="P39" i="14"/>
  <c r="E39" i="14"/>
  <c r="T39" i="14" s="1"/>
  <c r="U38" i="14"/>
  <c r="S38" i="14"/>
  <c r="R38" i="14"/>
  <c r="Q38" i="14"/>
  <c r="P38" i="14"/>
  <c r="E38" i="14"/>
  <c r="T38" i="14" s="1"/>
  <c r="S37" i="14"/>
  <c r="R37" i="14"/>
  <c r="Q37" i="14"/>
  <c r="P37" i="14"/>
  <c r="E37" i="14"/>
  <c r="U37" i="14" s="1"/>
  <c r="S36" i="14"/>
  <c r="R36" i="14"/>
  <c r="Q36" i="14"/>
  <c r="U36" i="14" s="1"/>
  <c r="P36" i="14"/>
  <c r="T36" i="14" s="1"/>
  <c r="E36" i="14"/>
  <c r="U35" i="14"/>
  <c r="S35" i="14"/>
  <c r="R35" i="14"/>
  <c r="Q35" i="14"/>
  <c r="P35" i="14"/>
  <c r="E35" i="14"/>
  <c r="T35" i="14" s="1"/>
  <c r="S34" i="14"/>
  <c r="R34" i="14"/>
  <c r="Q34" i="14"/>
  <c r="P34" i="14"/>
  <c r="E34" i="14"/>
  <c r="U34" i="14" s="1"/>
  <c r="S33" i="14"/>
  <c r="R33" i="14"/>
  <c r="Q33" i="14"/>
  <c r="P33" i="14"/>
  <c r="E33" i="14"/>
  <c r="U32" i="14"/>
  <c r="S32" i="14"/>
  <c r="R32" i="14"/>
  <c r="Q32" i="14"/>
  <c r="P32" i="14"/>
  <c r="E32" i="14"/>
  <c r="T32" i="14" s="1"/>
  <c r="S31" i="14"/>
  <c r="R31" i="14"/>
  <c r="Q31" i="14"/>
  <c r="U31" i="14" s="1"/>
  <c r="P31" i="14"/>
  <c r="T31" i="14" s="1"/>
  <c r="E31" i="14"/>
  <c r="S30" i="14"/>
  <c r="R30" i="14"/>
  <c r="Q30" i="14"/>
  <c r="P30" i="14"/>
  <c r="E30" i="14"/>
  <c r="T30" i="14" s="1"/>
  <c r="S29" i="14"/>
  <c r="R29" i="14"/>
  <c r="Q29" i="14"/>
  <c r="P29" i="14"/>
  <c r="E29" i="14"/>
  <c r="U27" i="14"/>
  <c r="S27" i="14"/>
  <c r="R27" i="14"/>
  <c r="Q27" i="14"/>
  <c r="P27" i="14"/>
  <c r="E27" i="14"/>
  <c r="T27" i="14" s="1"/>
  <c r="S26" i="14"/>
  <c r="R26" i="14"/>
  <c r="Q26" i="14"/>
  <c r="P26" i="14"/>
  <c r="E26" i="14"/>
  <c r="T26" i="14" s="1"/>
  <c r="S25" i="14"/>
  <c r="R25" i="14"/>
  <c r="Q25" i="14"/>
  <c r="P25" i="14"/>
  <c r="E25" i="14"/>
  <c r="U25" i="14" s="1"/>
  <c r="S24" i="14"/>
  <c r="R24" i="14"/>
  <c r="Q24" i="14"/>
  <c r="P24" i="14"/>
  <c r="E24" i="14"/>
  <c r="U24" i="14" s="1"/>
  <c r="S23" i="14"/>
  <c r="R23" i="14"/>
  <c r="Q23" i="14"/>
  <c r="P23" i="14"/>
  <c r="E23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T20" i="14"/>
  <c r="S20" i="14"/>
  <c r="R20" i="14"/>
  <c r="Q20" i="14"/>
  <c r="P20" i="14"/>
  <c r="E20" i="14"/>
  <c r="U20" i="14" s="1"/>
  <c r="S19" i="14"/>
  <c r="R19" i="14"/>
  <c r="Q19" i="14"/>
  <c r="P19" i="14"/>
  <c r="E19" i="14"/>
  <c r="T19" i="14" s="1"/>
  <c r="S18" i="14"/>
  <c r="R18" i="14"/>
  <c r="Q18" i="14"/>
  <c r="P18" i="14"/>
  <c r="E18" i="14"/>
  <c r="U18" i="14" s="1"/>
  <c r="S17" i="14"/>
  <c r="R17" i="14"/>
  <c r="Q17" i="14"/>
  <c r="P17" i="14"/>
  <c r="E17" i="14"/>
  <c r="T17" i="14" s="1"/>
  <c r="S16" i="14"/>
  <c r="R16" i="14"/>
  <c r="Q16" i="14"/>
  <c r="P16" i="14"/>
  <c r="E16" i="14"/>
  <c r="T15" i="14"/>
  <c r="S15" i="14"/>
  <c r="R15" i="14"/>
  <c r="Q15" i="14"/>
  <c r="P15" i="14"/>
  <c r="E15" i="14"/>
  <c r="U15" i="14" s="1"/>
  <c r="S14" i="14"/>
  <c r="R14" i="14"/>
  <c r="Q14" i="14"/>
  <c r="P14" i="14"/>
  <c r="E14" i="14"/>
  <c r="U14" i="14" s="1"/>
  <c r="T13" i="14"/>
  <c r="S13" i="14"/>
  <c r="R13" i="14"/>
  <c r="Q13" i="14"/>
  <c r="U13" i="14" s="1"/>
  <c r="P13" i="14"/>
  <c r="E13" i="14"/>
  <c r="S12" i="14"/>
  <c r="R12" i="14"/>
  <c r="Q12" i="14"/>
  <c r="P12" i="14"/>
  <c r="E12" i="14"/>
  <c r="U12" i="14" s="1"/>
  <c r="S11" i="14"/>
  <c r="R11" i="14"/>
  <c r="Q11" i="14"/>
  <c r="P11" i="14"/>
  <c r="E11" i="14"/>
  <c r="T11" i="14" s="1"/>
  <c r="S10" i="14"/>
  <c r="R10" i="14"/>
  <c r="Q10" i="14"/>
  <c r="P10" i="14"/>
  <c r="E10" i="14"/>
  <c r="T10" i="14" s="1"/>
  <c r="S64" i="13"/>
  <c r="R64" i="13"/>
  <c r="Q64" i="13"/>
  <c r="P64" i="13"/>
  <c r="E64" i="13"/>
  <c r="U64" i="13" s="1"/>
  <c r="S63" i="13"/>
  <c r="R63" i="13"/>
  <c r="Q63" i="13"/>
  <c r="P63" i="13"/>
  <c r="E63" i="13"/>
  <c r="T63" i="13" s="1"/>
  <c r="S62" i="13"/>
  <c r="S60" i="13"/>
  <c r="R60" i="13"/>
  <c r="Q60" i="13"/>
  <c r="P60" i="13"/>
  <c r="E60" i="13"/>
  <c r="T60" i="13" s="1"/>
  <c r="U59" i="13"/>
  <c r="T59" i="13"/>
  <c r="S59" i="13"/>
  <c r="R59" i="13"/>
  <c r="Q59" i="13"/>
  <c r="P59" i="13"/>
  <c r="E59" i="13"/>
  <c r="S58" i="13"/>
  <c r="R58" i="13"/>
  <c r="Q58" i="13"/>
  <c r="P58" i="13"/>
  <c r="E58" i="13"/>
  <c r="U58" i="13" s="1"/>
  <c r="S57" i="13"/>
  <c r="R57" i="13"/>
  <c r="Q57" i="13"/>
  <c r="P57" i="13"/>
  <c r="E57" i="13"/>
  <c r="R56" i="13"/>
  <c r="S55" i="13"/>
  <c r="R55" i="13"/>
  <c r="Q55" i="13"/>
  <c r="P55" i="13"/>
  <c r="E55" i="13"/>
  <c r="S54" i="13"/>
  <c r="R54" i="13"/>
  <c r="Q54" i="13"/>
  <c r="P54" i="13"/>
  <c r="E54" i="13"/>
  <c r="U54" i="13" s="1"/>
  <c r="S53" i="13"/>
  <c r="R53" i="13"/>
  <c r="Q53" i="13"/>
  <c r="P53" i="13"/>
  <c r="E53" i="13"/>
  <c r="U53" i="13" s="1"/>
  <c r="S52" i="13"/>
  <c r="R52" i="13"/>
  <c r="Q52" i="13"/>
  <c r="P52" i="13"/>
  <c r="E52" i="13"/>
  <c r="T52" i="13" s="1"/>
  <c r="S51" i="13"/>
  <c r="R51" i="13"/>
  <c r="Q51" i="13"/>
  <c r="P51" i="13"/>
  <c r="E51" i="13"/>
  <c r="T51" i="13" s="1"/>
  <c r="S50" i="13"/>
  <c r="R50" i="13"/>
  <c r="Q50" i="13"/>
  <c r="P50" i="13"/>
  <c r="E50" i="13"/>
  <c r="T50" i="13" s="1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S47" i="13"/>
  <c r="R47" i="13"/>
  <c r="Q47" i="13"/>
  <c r="P47" i="13"/>
  <c r="E47" i="13"/>
  <c r="T47" i="13" s="1"/>
  <c r="S46" i="13"/>
  <c r="R46" i="13"/>
  <c r="Q46" i="13"/>
  <c r="P46" i="13"/>
  <c r="E46" i="13"/>
  <c r="T46" i="13" s="1"/>
  <c r="S45" i="13"/>
  <c r="R45" i="13"/>
  <c r="Q45" i="13"/>
  <c r="P45" i="13"/>
  <c r="E45" i="13"/>
  <c r="U45" i="13" s="1"/>
  <c r="R44" i="13"/>
  <c r="T42" i="13"/>
  <c r="S42" i="13"/>
  <c r="R42" i="13"/>
  <c r="Q42" i="13"/>
  <c r="P42" i="13"/>
  <c r="E42" i="13"/>
  <c r="U42" i="13" s="1"/>
  <c r="S41" i="13"/>
  <c r="R41" i="13"/>
  <c r="Q41" i="13"/>
  <c r="P41" i="13"/>
  <c r="E41" i="13"/>
  <c r="U41" i="13" s="1"/>
  <c r="S40" i="13"/>
  <c r="R40" i="13"/>
  <c r="Q40" i="13"/>
  <c r="P40" i="13"/>
  <c r="E40" i="13"/>
  <c r="U40" i="13" s="1"/>
  <c r="S39" i="13"/>
  <c r="R39" i="13"/>
  <c r="Q39" i="13"/>
  <c r="P39" i="13"/>
  <c r="E39" i="13"/>
  <c r="U39" i="13" s="1"/>
  <c r="S38" i="13"/>
  <c r="R38" i="13"/>
  <c r="Q38" i="13"/>
  <c r="P38" i="13"/>
  <c r="E38" i="13"/>
  <c r="T38" i="13" s="1"/>
  <c r="U37" i="13"/>
  <c r="S37" i="13"/>
  <c r="R37" i="13"/>
  <c r="Q37" i="13"/>
  <c r="P37" i="13"/>
  <c r="E37" i="13"/>
  <c r="T37" i="13" s="1"/>
  <c r="U36" i="13"/>
  <c r="T36" i="13"/>
  <c r="S36" i="13"/>
  <c r="R36" i="13"/>
  <c r="Q36" i="13"/>
  <c r="P36" i="13"/>
  <c r="E36" i="13"/>
  <c r="S35" i="13"/>
  <c r="R35" i="13"/>
  <c r="Q35" i="13"/>
  <c r="P35" i="13"/>
  <c r="E35" i="13"/>
  <c r="S34" i="13"/>
  <c r="R34" i="13"/>
  <c r="Q34" i="13"/>
  <c r="P34" i="13"/>
  <c r="E34" i="13"/>
  <c r="U34" i="13" s="1"/>
  <c r="S33" i="13"/>
  <c r="R33" i="13"/>
  <c r="Q33" i="13"/>
  <c r="P33" i="13"/>
  <c r="E33" i="13"/>
  <c r="S32" i="13"/>
  <c r="R32" i="13"/>
  <c r="Q32" i="13"/>
  <c r="P32" i="13"/>
  <c r="E32" i="13"/>
  <c r="T32" i="13" s="1"/>
  <c r="S31" i="13"/>
  <c r="R31" i="13"/>
  <c r="Q31" i="13"/>
  <c r="P31" i="13"/>
  <c r="E31" i="13"/>
  <c r="S30" i="13"/>
  <c r="R30" i="13"/>
  <c r="Q30" i="13"/>
  <c r="P30" i="13"/>
  <c r="E30" i="13"/>
  <c r="T30" i="13" s="1"/>
  <c r="S29" i="13"/>
  <c r="R29" i="13"/>
  <c r="Q29" i="13"/>
  <c r="P29" i="13"/>
  <c r="E29" i="13"/>
  <c r="U29" i="13" s="1"/>
  <c r="U27" i="13"/>
  <c r="T27" i="13"/>
  <c r="S27" i="13"/>
  <c r="R27" i="13"/>
  <c r="Q27" i="13"/>
  <c r="P27" i="13"/>
  <c r="E27" i="13"/>
  <c r="S26" i="13"/>
  <c r="R26" i="13"/>
  <c r="Q26" i="13"/>
  <c r="P26" i="13"/>
  <c r="E26" i="13"/>
  <c r="S25" i="13"/>
  <c r="R25" i="13"/>
  <c r="Q25" i="13"/>
  <c r="P25" i="13"/>
  <c r="E25" i="13"/>
  <c r="T25" i="13" s="1"/>
  <c r="S24" i="13"/>
  <c r="R24" i="13"/>
  <c r="Q24" i="13"/>
  <c r="P24" i="13"/>
  <c r="E24" i="13"/>
  <c r="U24" i="13" s="1"/>
  <c r="S23" i="13"/>
  <c r="R23" i="13"/>
  <c r="Q23" i="13"/>
  <c r="P23" i="13"/>
  <c r="E23" i="13"/>
  <c r="S22" i="13"/>
  <c r="R22" i="13"/>
  <c r="Q22" i="13"/>
  <c r="P22" i="13"/>
  <c r="E22" i="13"/>
  <c r="U22" i="13" s="1"/>
  <c r="S21" i="13"/>
  <c r="R21" i="13"/>
  <c r="Q21" i="13"/>
  <c r="P21" i="13"/>
  <c r="E21" i="13"/>
  <c r="T21" i="13" s="1"/>
  <c r="T20" i="13"/>
  <c r="S20" i="13"/>
  <c r="R20" i="13"/>
  <c r="Q20" i="13"/>
  <c r="P20" i="13"/>
  <c r="E20" i="13"/>
  <c r="U20" i="13" s="1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S17" i="13"/>
  <c r="R17" i="13"/>
  <c r="Q17" i="13"/>
  <c r="P17" i="13"/>
  <c r="E17" i="13"/>
  <c r="T17" i="13" s="1"/>
  <c r="S16" i="13"/>
  <c r="R16" i="13"/>
  <c r="Q16" i="13"/>
  <c r="P16" i="13"/>
  <c r="E16" i="13"/>
  <c r="U16" i="13" s="1"/>
  <c r="S15" i="13"/>
  <c r="R15" i="13"/>
  <c r="Q15" i="13"/>
  <c r="P15" i="13"/>
  <c r="E15" i="13"/>
  <c r="U15" i="13" s="1"/>
  <c r="S14" i="13"/>
  <c r="R14" i="13"/>
  <c r="Q14" i="13"/>
  <c r="P14" i="13"/>
  <c r="E14" i="13"/>
  <c r="S13" i="13"/>
  <c r="R13" i="13"/>
  <c r="Q13" i="13"/>
  <c r="U13" i="13" s="1"/>
  <c r="P13" i="13"/>
  <c r="E13" i="13"/>
  <c r="U12" i="13"/>
  <c r="S12" i="13"/>
  <c r="R12" i="13"/>
  <c r="Q12" i="13"/>
  <c r="P12" i="13"/>
  <c r="E12" i="13"/>
  <c r="T12" i="13" s="1"/>
  <c r="S11" i="13"/>
  <c r="R11" i="13"/>
  <c r="Q11" i="13"/>
  <c r="P11" i="13"/>
  <c r="E11" i="13"/>
  <c r="U11" i="13" s="1"/>
  <c r="S10" i="13"/>
  <c r="R10" i="13"/>
  <c r="Q10" i="13"/>
  <c r="P10" i="13"/>
  <c r="E10" i="13"/>
  <c r="S9" i="13"/>
  <c r="S64" i="12"/>
  <c r="R64" i="12"/>
  <c r="Q64" i="12"/>
  <c r="P64" i="12"/>
  <c r="E64" i="12"/>
  <c r="U64" i="12" s="1"/>
  <c r="T63" i="12"/>
  <c r="S63" i="12"/>
  <c r="R63" i="12"/>
  <c r="Q63" i="12"/>
  <c r="P63" i="12"/>
  <c r="E63" i="12"/>
  <c r="U63" i="12" s="1"/>
  <c r="S60" i="12"/>
  <c r="R60" i="12"/>
  <c r="Q60" i="12"/>
  <c r="P60" i="12"/>
  <c r="E60" i="12"/>
  <c r="T59" i="12"/>
  <c r="S59" i="12"/>
  <c r="R59" i="12"/>
  <c r="Q59" i="12"/>
  <c r="P59" i="12"/>
  <c r="E59" i="12"/>
  <c r="U59" i="12" s="1"/>
  <c r="S58" i="12"/>
  <c r="R58" i="12"/>
  <c r="Q58" i="12"/>
  <c r="P58" i="12"/>
  <c r="E58" i="12"/>
  <c r="T58" i="12" s="1"/>
  <c r="S57" i="12"/>
  <c r="R57" i="12"/>
  <c r="Q57" i="12"/>
  <c r="P57" i="12"/>
  <c r="E57" i="12"/>
  <c r="S56" i="12"/>
  <c r="S55" i="12"/>
  <c r="R55" i="12"/>
  <c r="Q55" i="12"/>
  <c r="P55" i="12"/>
  <c r="E55" i="12"/>
  <c r="S54" i="12"/>
  <c r="R54" i="12"/>
  <c r="Q54" i="12"/>
  <c r="P54" i="12"/>
  <c r="E54" i="12"/>
  <c r="U54" i="12" s="1"/>
  <c r="S53" i="12"/>
  <c r="R53" i="12"/>
  <c r="Q53" i="12"/>
  <c r="P53" i="12"/>
  <c r="E53" i="12"/>
  <c r="T53" i="12" s="1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S50" i="12"/>
  <c r="R50" i="12"/>
  <c r="Q50" i="12"/>
  <c r="P50" i="12"/>
  <c r="E50" i="12"/>
  <c r="S49" i="12"/>
  <c r="R49" i="12"/>
  <c r="Q49" i="12"/>
  <c r="P49" i="12"/>
  <c r="E49" i="12"/>
  <c r="U48" i="12"/>
  <c r="T48" i="12"/>
  <c r="S48" i="12"/>
  <c r="R48" i="12"/>
  <c r="Q48" i="12"/>
  <c r="P48" i="12"/>
  <c r="E48" i="12"/>
  <c r="S47" i="12"/>
  <c r="R47" i="12"/>
  <c r="Q47" i="12"/>
  <c r="P47" i="12"/>
  <c r="E47" i="12"/>
  <c r="U47" i="12" s="1"/>
  <c r="S46" i="12"/>
  <c r="R46" i="12"/>
  <c r="Q46" i="12"/>
  <c r="P46" i="12"/>
  <c r="E46" i="12"/>
  <c r="S45" i="12"/>
  <c r="R45" i="12"/>
  <c r="Q45" i="12"/>
  <c r="P45" i="12"/>
  <c r="E45" i="12"/>
  <c r="U45" i="12" s="1"/>
  <c r="S44" i="12"/>
  <c r="R44" i="12"/>
  <c r="S42" i="12"/>
  <c r="R42" i="12"/>
  <c r="Q42" i="12"/>
  <c r="P42" i="12"/>
  <c r="E42" i="12"/>
  <c r="S41" i="12"/>
  <c r="R41" i="12"/>
  <c r="Q41" i="12"/>
  <c r="P41" i="12"/>
  <c r="E41" i="12"/>
  <c r="S40" i="12"/>
  <c r="R40" i="12"/>
  <c r="Q40" i="12"/>
  <c r="P40" i="12"/>
  <c r="E40" i="12"/>
  <c r="U40" i="12" s="1"/>
  <c r="S39" i="12"/>
  <c r="R39" i="12"/>
  <c r="Q39" i="12"/>
  <c r="P39" i="12"/>
  <c r="E39" i="12"/>
  <c r="U39" i="12" s="1"/>
  <c r="S38" i="12"/>
  <c r="R38" i="12"/>
  <c r="Q38" i="12"/>
  <c r="P38" i="12"/>
  <c r="E38" i="12"/>
  <c r="T38" i="12" s="1"/>
  <c r="S37" i="12"/>
  <c r="R37" i="12"/>
  <c r="Q37" i="12"/>
  <c r="P37" i="12"/>
  <c r="E37" i="12"/>
  <c r="S36" i="12"/>
  <c r="R36" i="12"/>
  <c r="Q36" i="12"/>
  <c r="U36" i="12" s="1"/>
  <c r="P36" i="12"/>
  <c r="E36" i="12"/>
  <c r="T36" i="12" s="1"/>
  <c r="S35" i="12"/>
  <c r="R35" i="12"/>
  <c r="Q35" i="12"/>
  <c r="P35" i="12"/>
  <c r="E35" i="12"/>
  <c r="U35" i="12" s="1"/>
  <c r="S34" i="12"/>
  <c r="R34" i="12"/>
  <c r="Q34" i="12"/>
  <c r="P34" i="12"/>
  <c r="E34" i="12"/>
  <c r="U34" i="12" s="1"/>
  <c r="S33" i="12"/>
  <c r="R33" i="12"/>
  <c r="Q33" i="12"/>
  <c r="P33" i="12"/>
  <c r="E33" i="12"/>
  <c r="U33" i="12" s="1"/>
  <c r="S32" i="12"/>
  <c r="R32" i="12"/>
  <c r="Q32" i="12"/>
  <c r="P32" i="12"/>
  <c r="E32" i="12"/>
  <c r="T32" i="12" s="1"/>
  <c r="S31" i="12"/>
  <c r="R31" i="12"/>
  <c r="Q31" i="12"/>
  <c r="U31" i="12" s="1"/>
  <c r="P31" i="12"/>
  <c r="T31" i="12" s="1"/>
  <c r="E31" i="12"/>
  <c r="U30" i="12"/>
  <c r="T30" i="12"/>
  <c r="S30" i="12"/>
  <c r="R30" i="12"/>
  <c r="Q30" i="12"/>
  <c r="P30" i="12"/>
  <c r="E30" i="12"/>
  <c r="S29" i="12"/>
  <c r="R29" i="12"/>
  <c r="Q29" i="12"/>
  <c r="P29" i="12"/>
  <c r="E29" i="12"/>
  <c r="T29" i="12" s="1"/>
  <c r="S28" i="12"/>
  <c r="R28" i="12"/>
  <c r="S27" i="12"/>
  <c r="R27" i="12"/>
  <c r="Q27" i="12"/>
  <c r="P27" i="12"/>
  <c r="E27" i="12"/>
  <c r="T27" i="12" s="1"/>
  <c r="T26" i="12"/>
  <c r="S26" i="12"/>
  <c r="R26" i="12"/>
  <c r="Q26" i="12"/>
  <c r="P26" i="12"/>
  <c r="E26" i="12"/>
  <c r="U26" i="12" s="1"/>
  <c r="S25" i="12"/>
  <c r="R25" i="12"/>
  <c r="Q25" i="12"/>
  <c r="P25" i="12"/>
  <c r="E25" i="12"/>
  <c r="S24" i="12"/>
  <c r="R24" i="12"/>
  <c r="Q24" i="12"/>
  <c r="P24" i="12"/>
  <c r="E24" i="12"/>
  <c r="U24" i="12" s="1"/>
  <c r="S23" i="12"/>
  <c r="R23" i="12"/>
  <c r="Q23" i="12"/>
  <c r="P23" i="12"/>
  <c r="E23" i="12"/>
  <c r="T23" i="12" s="1"/>
  <c r="T22" i="12"/>
  <c r="S22" i="12"/>
  <c r="R22" i="12"/>
  <c r="Q22" i="12"/>
  <c r="P22" i="12"/>
  <c r="E22" i="12"/>
  <c r="U22" i="12" s="1"/>
  <c r="S21" i="12"/>
  <c r="R21" i="12"/>
  <c r="Q21" i="12"/>
  <c r="P21" i="12"/>
  <c r="E21" i="12"/>
  <c r="S20" i="12"/>
  <c r="R20" i="12"/>
  <c r="Q20" i="12"/>
  <c r="P20" i="12"/>
  <c r="E20" i="12"/>
  <c r="T20" i="12" s="1"/>
  <c r="S19" i="12"/>
  <c r="R19" i="12"/>
  <c r="Q19" i="12"/>
  <c r="P19" i="12"/>
  <c r="E19" i="12"/>
  <c r="U19" i="12" s="1"/>
  <c r="S18" i="12"/>
  <c r="R18" i="12"/>
  <c r="Q18" i="12"/>
  <c r="P18" i="12"/>
  <c r="E18" i="12"/>
  <c r="S17" i="12"/>
  <c r="R17" i="12"/>
  <c r="Q17" i="12"/>
  <c r="P17" i="12"/>
  <c r="E17" i="12"/>
  <c r="U17" i="12" s="1"/>
  <c r="S16" i="12"/>
  <c r="R16" i="12"/>
  <c r="Q16" i="12"/>
  <c r="P16" i="12"/>
  <c r="E16" i="12"/>
  <c r="U16" i="12" s="1"/>
  <c r="S15" i="12"/>
  <c r="R15" i="12"/>
  <c r="Q15" i="12"/>
  <c r="P15" i="12"/>
  <c r="E15" i="12"/>
  <c r="T15" i="12" s="1"/>
  <c r="S14" i="12"/>
  <c r="R14" i="12"/>
  <c r="Q14" i="12"/>
  <c r="P14" i="12"/>
  <c r="E14" i="12"/>
  <c r="T13" i="12"/>
  <c r="S13" i="12"/>
  <c r="R13" i="12"/>
  <c r="Q13" i="12"/>
  <c r="U13" i="12" s="1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U11" i="12" s="1"/>
  <c r="S10" i="12"/>
  <c r="R10" i="12"/>
  <c r="Q10" i="12"/>
  <c r="P10" i="12"/>
  <c r="E10" i="12"/>
  <c r="S9" i="12"/>
  <c r="U64" i="11"/>
  <c r="S64" i="11"/>
  <c r="R64" i="11"/>
  <c r="Q64" i="11"/>
  <c r="P64" i="11"/>
  <c r="E64" i="11"/>
  <c r="T64" i="11" s="1"/>
  <c r="U63" i="11"/>
  <c r="T63" i="11"/>
  <c r="S63" i="11"/>
  <c r="R63" i="11"/>
  <c r="Q63" i="11"/>
  <c r="P63" i="11"/>
  <c r="E63" i="11"/>
  <c r="R62" i="11"/>
  <c r="S60" i="11"/>
  <c r="R60" i="11"/>
  <c r="Q60" i="11"/>
  <c r="P60" i="11"/>
  <c r="E60" i="11"/>
  <c r="U60" i="11" s="1"/>
  <c r="U59" i="11"/>
  <c r="T59" i="11"/>
  <c r="S59" i="11"/>
  <c r="R59" i="11"/>
  <c r="Q59" i="11"/>
  <c r="P59" i="11"/>
  <c r="E59" i="11"/>
  <c r="S58" i="11"/>
  <c r="R58" i="11"/>
  <c r="Q58" i="11"/>
  <c r="P58" i="11"/>
  <c r="E58" i="11"/>
  <c r="U58" i="11" s="1"/>
  <c r="T57" i="11"/>
  <c r="S57" i="11"/>
  <c r="R57" i="11"/>
  <c r="Q57" i="11"/>
  <c r="P57" i="11"/>
  <c r="E57" i="11"/>
  <c r="S55" i="11"/>
  <c r="R55" i="11"/>
  <c r="Q55" i="11"/>
  <c r="P55" i="11"/>
  <c r="E55" i="11"/>
  <c r="U55" i="11" s="1"/>
  <c r="T54" i="11"/>
  <c r="S54" i="11"/>
  <c r="R54" i="11"/>
  <c r="Q54" i="11"/>
  <c r="P54" i="11"/>
  <c r="E54" i="11"/>
  <c r="U54" i="11" s="1"/>
  <c r="U53" i="11"/>
  <c r="T53" i="11"/>
  <c r="S53" i="11"/>
  <c r="R53" i="11"/>
  <c r="Q53" i="11"/>
  <c r="P53" i="11"/>
  <c r="E53" i="1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S50" i="11"/>
  <c r="R50" i="11"/>
  <c r="Q50" i="11"/>
  <c r="P50" i="11"/>
  <c r="E50" i="11"/>
  <c r="T50" i="11" s="1"/>
  <c r="T49" i="11"/>
  <c r="S49" i="11"/>
  <c r="R49" i="11"/>
  <c r="Q49" i="11"/>
  <c r="P49" i="11"/>
  <c r="E49" i="11"/>
  <c r="U49" i="11" s="1"/>
  <c r="S48" i="11"/>
  <c r="R48" i="11"/>
  <c r="Q48" i="11"/>
  <c r="P48" i="11"/>
  <c r="E48" i="11"/>
  <c r="S47" i="11"/>
  <c r="R47" i="11"/>
  <c r="Q47" i="11"/>
  <c r="P47" i="11"/>
  <c r="E47" i="11"/>
  <c r="T47" i="11" s="1"/>
  <c r="T46" i="11"/>
  <c r="S46" i="11"/>
  <c r="R46" i="11"/>
  <c r="Q46" i="11"/>
  <c r="P46" i="11"/>
  <c r="E46" i="11"/>
  <c r="S45" i="11"/>
  <c r="R45" i="11"/>
  <c r="Q45" i="11"/>
  <c r="P45" i="11"/>
  <c r="E45" i="11"/>
  <c r="S44" i="11"/>
  <c r="R44" i="11"/>
  <c r="S42" i="11"/>
  <c r="R42" i="11"/>
  <c r="Q42" i="11"/>
  <c r="P42" i="11"/>
  <c r="E42" i="11"/>
  <c r="T42" i="11" s="1"/>
  <c r="S41" i="11"/>
  <c r="R41" i="11"/>
  <c r="Q41" i="11"/>
  <c r="P41" i="11"/>
  <c r="E41" i="11"/>
  <c r="U40" i="11"/>
  <c r="T40" i="11"/>
  <c r="S40" i="11"/>
  <c r="R40" i="11"/>
  <c r="Q40" i="11"/>
  <c r="P40" i="11"/>
  <c r="E40" i="11"/>
  <c r="S39" i="11"/>
  <c r="R39" i="11"/>
  <c r="Q39" i="11"/>
  <c r="P39" i="11"/>
  <c r="E39" i="11"/>
  <c r="U39" i="11" s="1"/>
  <c r="U38" i="11"/>
  <c r="T38" i="11"/>
  <c r="S38" i="11"/>
  <c r="R38" i="11"/>
  <c r="Q38" i="11"/>
  <c r="P38" i="11"/>
  <c r="E38" i="11"/>
  <c r="U37" i="11"/>
  <c r="T37" i="11"/>
  <c r="S37" i="11"/>
  <c r="R37" i="11"/>
  <c r="Q37" i="11"/>
  <c r="P37" i="11"/>
  <c r="E37" i="11"/>
  <c r="S36" i="11"/>
  <c r="R36" i="11"/>
  <c r="Q36" i="11"/>
  <c r="P36" i="11"/>
  <c r="E36" i="11"/>
  <c r="U36" i="11" s="1"/>
  <c r="S35" i="11"/>
  <c r="R35" i="11"/>
  <c r="Q35" i="11"/>
  <c r="P35" i="11"/>
  <c r="E35" i="11"/>
  <c r="U35" i="11" s="1"/>
  <c r="S34" i="11"/>
  <c r="R34" i="11"/>
  <c r="Q34" i="11"/>
  <c r="P34" i="11"/>
  <c r="E34" i="11"/>
  <c r="T34" i="11" s="1"/>
  <c r="T33" i="11"/>
  <c r="S33" i="11"/>
  <c r="R33" i="11"/>
  <c r="Q33" i="11"/>
  <c r="P33" i="11"/>
  <c r="E33" i="11"/>
  <c r="S32" i="11"/>
  <c r="R32" i="11"/>
  <c r="Q32" i="11"/>
  <c r="P32" i="11"/>
  <c r="E32" i="11"/>
  <c r="U32" i="11" s="1"/>
  <c r="S31" i="11"/>
  <c r="R31" i="11"/>
  <c r="Q31" i="11"/>
  <c r="P31" i="11"/>
  <c r="E31" i="11"/>
  <c r="U31" i="11" s="1"/>
  <c r="S30" i="11"/>
  <c r="R30" i="11"/>
  <c r="Q30" i="11"/>
  <c r="P30" i="11"/>
  <c r="E30" i="11"/>
  <c r="U30" i="11" s="1"/>
  <c r="S29" i="11"/>
  <c r="R29" i="11"/>
  <c r="Q29" i="11"/>
  <c r="P29" i="11"/>
  <c r="E29" i="11"/>
  <c r="U29" i="11" s="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S25" i="11"/>
  <c r="R25" i="11"/>
  <c r="Q25" i="11"/>
  <c r="P25" i="11"/>
  <c r="E25" i="11"/>
  <c r="U25" i="11" s="1"/>
  <c r="U24" i="11"/>
  <c r="T24" i="11"/>
  <c r="S24" i="11"/>
  <c r="R24" i="11"/>
  <c r="Q24" i="11"/>
  <c r="P24" i="11"/>
  <c r="E24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S17" i="11"/>
  <c r="R17" i="11"/>
  <c r="Q17" i="11"/>
  <c r="P17" i="11"/>
  <c r="E17" i="11"/>
  <c r="U17" i="11" s="1"/>
  <c r="U16" i="11"/>
  <c r="T16" i="11"/>
  <c r="S16" i="11"/>
  <c r="R16" i="11"/>
  <c r="Q16" i="11"/>
  <c r="P16" i="11"/>
  <c r="E16" i="11"/>
  <c r="S15" i="11"/>
  <c r="R15" i="11"/>
  <c r="Q15" i="11"/>
  <c r="P15" i="11"/>
  <c r="E15" i="11"/>
  <c r="T14" i="11"/>
  <c r="S14" i="11"/>
  <c r="R14" i="11"/>
  <c r="Q14" i="11"/>
  <c r="P14" i="11"/>
  <c r="E14" i="11"/>
  <c r="U14" i="11" s="1"/>
  <c r="S13" i="11"/>
  <c r="R13" i="11"/>
  <c r="Q13" i="11"/>
  <c r="P13" i="11"/>
  <c r="E13" i="11"/>
  <c r="U12" i="11"/>
  <c r="S12" i="11"/>
  <c r="R12" i="11"/>
  <c r="Q12" i="11"/>
  <c r="P12" i="11"/>
  <c r="E12" i="11"/>
  <c r="T12" i="11" s="1"/>
  <c r="S11" i="11"/>
  <c r="R11" i="11"/>
  <c r="Q11" i="11"/>
  <c r="P11" i="11"/>
  <c r="E11" i="11"/>
  <c r="U11" i="11" s="1"/>
  <c r="S10" i="11"/>
  <c r="R10" i="11"/>
  <c r="Q10" i="11"/>
  <c r="P10" i="11"/>
  <c r="E10" i="11"/>
  <c r="U10" i="11" s="1"/>
  <c r="R9" i="11"/>
  <c r="S64" i="10"/>
  <c r="R64" i="10"/>
  <c r="Q64" i="10"/>
  <c r="P64" i="10"/>
  <c r="E64" i="10"/>
  <c r="T64" i="10" s="1"/>
  <c r="S63" i="10"/>
  <c r="R63" i="10"/>
  <c r="Q63" i="10"/>
  <c r="P63" i="10"/>
  <c r="E63" i="10"/>
  <c r="U63" i="10" s="1"/>
  <c r="S62" i="10"/>
  <c r="R62" i="10"/>
  <c r="S60" i="10"/>
  <c r="R60" i="10"/>
  <c r="Q60" i="10"/>
  <c r="P60" i="10"/>
  <c r="E60" i="10"/>
  <c r="T60" i="10" s="1"/>
  <c r="S59" i="10"/>
  <c r="R59" i="10"/>
  <c r="Q59" i="10"/>
  <c r="P59" i="10"/>
  <c r="E59" i="10"/>
  <c r="U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6" i="10"/>
  <c r="R56" i="10"/>
  <c r="S55" i="10"/>
  <c r="R55" i="10"/>
  <c r="Q55" i="10"/>
  <c r="P55" i="10"/>
  <c r="E55" i="10"/>
  <c r="U55" i="10" s="1"/>
  <c r="U54" i="10"/>
  <c r="T54" i="10"/>
  <c r="S54" i="10"/>
  <c r="R54" i="10"/>
  <c r="Q54" i="10"/>
  <c r="P54" i="10"/>
  <c r="E54" i="10"/>
  <c r="S53" i="10"/>
  <c r="R53" i="10"/>
  <c r="Q53" i="10"/>
  <c r="P53" i="10"/>
  <c r="E53" i="10"/>
  <c r="T53" i="10" s="1"/>
  <c r="S52" i="10"/>
  <c r="R52" i="10"/>
  <c r="Q52" i="10"/>
  <c r="P52" i="10"/>
  <c r="E52" i="10"/>
  <c r="S51" i="10"/>
  <c r="R51" i="10"/>
  <c r="Q51" i="10"/>
  <c r="P51" i="10"/>
  <c r="E51" i="10"/>
  <c r="U51" i="10" s="1"/>
  <c r="S50" i="10"/>
  <c r="R50" i="10"/>
  <c r="Q50" i="10"/>
  <c r="P50" i="10"/>
  <c r="E50" i="10"/>
  <c r="U50" i="10" s="1"/>
  <c r="S49" i="10"/>
  <c r="R49" i="10"/>
  <c r="Q49" i="10"/>
  <c r="P49" i="10"/>
  <c r="E49" i="10"/>
  <c r="T49" i="10" s="1"/>
  <c r="S48" i="10"/>
  <c r="R48" i="10"/>
  <c r="Q48" i="10"/>
  <c r="P48" i="10"/>
  <c r="E48" i="10"/>
  <c r="U47" i="10"/>
  <c r="T47" i="10"/>
  <c r="S47" i="10"/>
  <c r="R47" i="10"/>
  <c r="Q47" i="10"/>
  <c r="P47" i="10"/>
  <c r="E47" i="10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S42" i="10"/>
  <c r="R42" i="10"/>
  <c r="Q42" i="10"/>
  <c r="P42" i="10"/>
  <c r="E42" i="10"/>
  <c r="U42" i="10" s="1"/>
  <c r="T41" i="10"/>
  <c r="S41" i="10"/>
  <c r="R41" i="10"/>
  <c r="Q41" i="10"/>
  <c r="P41" i="10"/>
  <c r="E41" i="10"/>
  <c r="U41" i="10" s="1"/>
  <c r="S40" i="10"/>
  <c r="R40" i="10"/>
  <c r="Q40" i="10"/>
  <c r="P40" i="10"/>
  <c r="E40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S36" i="10"/>
  <c r="R36" i="10"/>
  <c r="Q36" i="10"/>
  <c r="P36" i="10"/>
  <c r="E36" i="10"/>
  <c r="U36" i="10" s="1"/>
  <c r="S35" i="10"/>
  <c r="R35" i="10"/>
  <c r="Q35" i="10"/>
  <c r="P35" i="10"/>
  <c r="E35" i="10"/>
  <c r="T35" i="10" s="1"/>
  <c r="S34" i="10"/>
  <c r="R34" i="10"/>
  <c r="Q34" i="10"/>
  <c r="P34" i="10"/>
  <c r="E34" i="10"/>
  <c r="U34" i="10" s="1"/>
  <c r="S33" i="10"/>
  <c r="R33" i="10"/>
  <c r="Q33" i="10"/>
  <c r="P33" i="10"/>
  <c r="T33" i="10" s="1"/>
  <c r="E33" i="10"/>
  <c r="S32" i="10"/>
  <c r="R32" i="10"/>
  <c r="Q32" i="10"/>
  <c r="P32" i="10"/>
  <c r="E32" i="10"/>
  <c r="T32" i="10" s="1"/>
  <c r="S31" i="10"/>
  <c r="R31" i="10"/>
  <c r="Q31" i="10"/>
  <c r="P31" i="10"/>
  <c r="E31" i="10"/>
  <c r="T31" i="10" s="1"/>
  <c r="S30" i="10"/>
  <c r="R30" i="10"/>
  <c r="Q30" i="10"/>
  <c r="P30" i="10"/>
  <c r="E30" i="10"/>
  <c r="U30" i="10" s="1"/>
  <c r="S29" i="10"/>
  <c r="R29" i="10"/>
  <c r="Q29" i="10"/>
  <c r="P29" i="10"/>
  <c r="E29" i="10"/>
  <c r="T29" i="10" s="1"/>
  <c r="R28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T25" i="10"/>
  <c r="S25" i="10"/>
  <c r="R25" i="10"/>
  <c r="Q25" i="10"/>
  <c r="P25" i="10"/>
  <c r="E25" i="10"/>
  <c r="U25" i="10" s="1"/>
  <c r="U24" i="10"/>
  <c r="T24" i="10"/>
  <c r="S24" i="10"/>
  <c r="R24" i="10"/>
  <c r="Q24" i="10"/>
  <c r="P24" i="10"/>
  <c r="E24" i="10"/>
  <c r="T23" i="10"/>
  <c r="S23" i="10"/>
  <c r="R23" i="10"/>
  <c r="Q23" i="10"/>
  <c r="P23" i="10"/>
  <c r="E23" i="10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U19" i="10"/>
  <c r="S19" i="10"/>
  <c r="R19" i="10"/>
  <c r="Q19" i="10"/>
  <c r="P19" i="10"/>
  <c r="E19" i="10"/>
  <c r="T19" i="10" s="1"/>
  <c r="S18" i="10"/>
  <c r="R18" i="10"/>
  <c r="Q18" i="10"/>
  <c r="P18" i="10"/>
  <c r="E18" i="10"/>
  <c r="U18" i="10" s="1"/>
  <c r="U17" i="10"/>
  <c r="T17" i="10"/>
  <c r="S17" i="10"/>
  <c r="R17" i="10"/>
  <c r="Q17" i="10"/>
  <c r="P17" i="10"/>
  <c r="E17" i="10"/>
  <c r="S16" i="10"/>
  <c r="R16" i="10"/>
  <c r="Q16" i="10"/>
  <c r="P16" i="10"/>
  <c r="E16" i="10"/>
  <c r="S15" i="10"/>
  <c r="R15" i="10"/>
  <c r="Q15" i="10"/>
  <c r="P15" i="10"/>
  <c r="E15" i="10"/>
  <c r="U15" i="10" s="1"/>
  <c r="S14" i="10"/>
  <c r="R14" i="10"/>
  <c r="Q14" i="10"/>
  <c r="P14" i="10"/>
  <c r="E14" i="10"/>
  <c r="U14" i="10" s="1"/>
  <c r="S13" i="10"/>
  <c r="R13" i="10"/>
  <c r="Q13" i="10"/>
  <c r="P13" i="10"/>
  <c r="E13" i="10"/>
  <c r="T13" i="10" s="1"/>
  <c r="S12" i="10"/>
  <c r="R12" i="10"/>
  <c r="Q12" i="10"/>
  <c r="P12" i="10"/>
  <c r="E12" i="10"/>
  <c r="S11" i="10"/>
  <c r="R11" i="10"/>
  <c r="Q11" i="10"/>
  <c r="P11" i="10"/>
  <c r="E11" i="10"/>
  <c r="T11" i="10" s="1"/>
  <c r="S10" i="10"/>
  <c r="R10" i="10"/>
  <c r="Q10" i="10"/>
  <c r="P10" i="10"/>
  <c r="E10" i="10"/>
  <c r="S64" i="9"/>
  <c r="R64" i="9"/>
  <c r="Q64" i="9"/>
  <c r="P64" i="9"/>
  <c r="E64" i="9"/>
  <c r="U64" i="9" s="1"/>
  <c r="S63" i="9"/>
  <c r="R63" i="9"/>
  <c r="Q63" i="9"/>
  <c r="P63" i="9"/>
  <c r="P62" i="9" s="1"/>
  <c r="E63" i="9"/>
  <c r="T63" i="9" s="1"/>
  <c r="R62" i="9"/>
  <c r="S60" i="9"/>
  <c r="R60" i="9"/>
  <c r="Q60" i="9"/>
  <c r="P60" i="9"/>
  <c r="E60" i="9"/>
  <c r="T60" i="9" s="1"/>
  <c r="S59" i="9"/>
  <c r="R59" i="9"/>
  <c r="Q59" i="9"/>
  <c r="P59" i="9"/>
  <c r="E59" i="9"/>
  <c r="U59" i="9" s="1"/>
  <c r="U58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S56" i="9"/>
  <c r="S55" i="9"/>
  <c r="R55" i="9"/>
  <c r="Q55" i="9"/>
  <c r="P55" i="9"/>
  <c r="E55" i="9"/>
  <c r="T55" i="9" s="1"/>
  <c r="U54" i="9"/>
  <c r="T54" i="9"/>
  <c r="S54" i="9"/>
  <c r="R54" i="9"/>
  <c r="Q54" i="9"/>
  <c r="P54" i="9"/>
  <c r="E54" i="9"/>
  <c r="S53" i="9"/>
  <c r="R53" i="9"/>
  <c r="Q53" i="9"/>
  <c r="P53" i="9"/>
  <c r="E53" i="9"/>
  <c r="T52" i="9"/>
  <c r="S52" i="9"/>
  <c r="R52" i="9"/>
  <c r="Q52" i="9"/>
  <c r="P52" i="9"/>
  <c r="E52" i="9"/>
  <c r="U52" i="9" s="1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U48" i="9" s="1"/>
  <c r="S47" i="9"/>
  <c r="R47" i="9"/>
  <c r="Q47" i="9"/>
  <c r="P47" i="9"/>
  <c r="E47" i="9"/>
  <c r="U46" i="9"/>
  <c r="T46" i="9"/>
  <c r="S46" i="9"/>
  <c r="R46" i="9"/>
  <c r="Q46" i="9"/>
  <c r="P46" i="9"/>
  <c r="E46" i="9"/>
  <c r="S45" i="9"/>
  <c r="R45" i="9"/>
  <c r="Q45" i="9"/>
  <c r="P45" i="9"/>
  <c r="E45" i="9"/>
  <c r="U45" i="9" s="1"/>
  <c r="R44" i="9"/>
  <c r="S42" i="9"/>
  <c r="R42" i="9"/>
  <c r="Q42" i="9"/>
  <c r="P42" i="9"/>
  <c r="E42" i="9"/>
  <c r="T42" i="9" s="1"/>
  <c r="S41" i="9"/>
  <c r="R41" i="9"/>
  <c r="Q41" i="9"/>
  <c r="P41" i="9"/>
  <c r="E41" i="9"/>
  <c r="U41" i="9" s="1"/>
  <c r="S40" i="9"/>
  <c r="R40" i="9"/>
  <c r="Q40" i="9"/>
  <c r="P40" i="9"/>
  <c r="E40" i="9"/>
  <c r="S39" i="9"/>
  <c r="R39" i="9"/>
  <c r="Q39" i="9"/>
  <c r="P39" i="9"/>
  <c r="E39" i="9"/>
  <c r="U39" i="9" s="1"/>
  <c r="S38" i="9"/>
  <c r="R38" i="9"/>
  <c r="Q38" i="9"/>
  <c r="P38" i="9"/>
  <c r="E38" i="9"/>
  <c r="T38" i="9" s="1"/>
  <c r="S37" i="9"/>
  <c r="R37" i="9"/>
  <c r="Q37" i="9"/>
  <c r="P37" i="9"/>
  <c r="E37" i="9"/>
  <c r="U37" i="9" s="1"/>
  <c r="S36" i="9"/>
  <c r="R36" i="9"/>
  <c r="Q36" i="9"/>
  <c r="P36" i="9"/>
  <c r="E36" i="9"/>
  <c r="T36" i="9" s="1"/>
  <c r="S35" i="9"/>
  <c r="R35" i="9"/>
  <c r="Q35" i="9"/>
  <c r="P35" i="9"/>
  <c r="E35" i="9"/>
  <c r="U35" i="9" s="1"/>
  <c r="S34" i="9"/>
  <c r="R34" i="9"/>
  <c r="Q34" i="9"/>
  <c r="P34" i="9"/>
  <c r="E34" i="9"/>
  <c r="U34" i="9" s="1"/>
  <c r="U33" i="9"/>
  <c r="T33" i="9"/>
  <c r="S33" i="9"/>
  <c r="R33" i="9"/>
  <c r="Q33" i="9"/>
  <c r="P33" i="9"/>
  <c r="E33" i="9"/>
  <c r="S32" i="9"/>
  <c r="R32" i="9"/>
  <c r="Q32" i="9"/>
  <c r="P32" i="9"/>
  <c r="E32" i="9"/>
  <c r="S31" i="9"/>
  <c r="R31" i="9"/>
  <c r="Q31" i="9"/>
  <c r="P31" i="9"/>
  <c r="E31" i="9"/>
  <c r="S30" i="9"/>
  <c r="R30" i="9"/>
  <c r="Q30" i="9"/>
  <c r="P30" i="9"/>
  <c r="E30" i="9"/>
  <c r="T30" i="9" s="1"/>
  <c r="S29" i="9"/>
  <c r="R29" i="9"/>
  <c r="Q29" i="9"/>
  <c r="P29" i="9"/>
  <c r="E29" i="9"/>
  <c r="S27" i="9"/>
  <c r="R27" i="9"/>
  <c r="Q27" i="9"/>
  <c r="P27" i="9"/>
  <c r="E27" i="9"/>
  <c r="U27" i="9" s="1"/>
  <c r="S26" i="9"/>
  <c r="R26" i="9"/>
  <c r="Q26" i="9"/>
  <c r="P26" i="9"/>
  <c r="E26" i="9"/>
  <c r="U26" i="9" s="1"/>
  <c r="S25" i="9"/>
  <c r="R25" i="9"/>
  <c r="Q25" i="9"/>
  <c r="P25" i="9"/>
  <c r="E25" i="9"/>
  <c r="T25" i="9" s="1"/>
  <c r="U24" i="9"/>
  <c r="S24" i="9"/>
  <c r="R24" i="9"/>
  <c r="Q24" i="9"/>
  <c r="P24" i="9"/>
  <c r="E24" i="9"/>
  <c r="T24" i="9" s="1"/>
  <c r="S23" i="9"/>
  <c r="R23" i="9"/>
  <c r="Q23" i="9"/>
  <c r="P23" i="9"/>
  <c r="E23" i="9"/>
  <c r="T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S19" i="9"/>
  <c r="R19" i="9"/>
  <c r="Q19" i="9"/>
  <c r="P19" i="9"/>
  <c r="E19" i="9"/>
  <c r="T19" i="9" s="1"/>
  <c r="S18" i="9"/>
  <c r="R18" i="9"/>
  <c r="Q18" i="9"/>
  <c r="P18" i="9"/>
  <c r="E18" i="9"/>
  <c r="S17" i="9"/>
  <c r="R17" i="9"/>
  <c r="Q17" i="9"/>
  <c r="P17" i="9"/>
  <c r="E17" i="9"/>
  <c r="T17" i="9" s="1"/>
  <c r="S16" i="9"/>
  <c r="R16" i="9"/>
  <c r="Q16" i="9"/>
  <c r="P16" i="9"/>
  <c r="E16" i="9"/>
  <c r="S15" i="9"/>
  <c r="R15" i="9"/>
  <c r="Q15" i="9"/>
  <c r="P15" i="9"/>
  <c r="E15" i="9"/>
  <c r="U15" i="9" s="1"/>
  <c r="S14" i="9"/>
  <c r="R14" i="9"/>
  <c r="Q14" i="9"/>
  <c r="P14" i="9"/>
  <c r="E14" i="9"/>
  <c r="U14" i="9" s="1"/>
  <c r="S13" i="9"/>
  <c r="R13" i="9"/>
  <c r="Q13" i="9"/>
  <c r="P13" i="9"/>
  <c r="E13" i="9"/>
  <c r="T13" i="9" s="1"/>
  <c r="S12" i="9"/>
  <c r="R12" i="9"/>
  <c r="Q12" i="9"/>
  <c r="P12" i="9"/>
  <c r="E12" i="9"/>
  <c r="T11" i="9"/>
  <c r="S11" i="9"/>
  <c r="R11" i="9"/>
  <c r="Q11" i="9"/>
  <c r="P11" i="9"/>
  <c r="E11" i="9"/>
  <c r="U11" i="9" s="1"/>
  <c r="S10" i="9"/>
  <c r="R10" i="9"/>
  <c r="Q10" i="9"/>
  <c r="P10" i="9"/>
  <c r="T10" i="9" s="1"/>
  <c r="E10" i="9"/>
  <c r="S9" i="9"/>
  <c r="T64" i="8"/>
  <c r="S64" i="8"/>
  <c r="R64" i="8"/>
  <c r="Q64" i="8"/>
  <c r="P64" i="8"/>
  <c r="E64" i="8"/>
  <c r="U64" i="8" s="1"/>
  <c r="U63" i="8"/>
  <c r="T63" i="8"/>
  <c r="S63" i="8"/>
  <c r="R63" i="8"/>
  <c r="Q63" i="8"/>
  <c r="P63" i="8"/>
  <c r="E63" i="8"/>
  <c r="S60" i="8"/>
  <c r="R60" i="8"/>
  <c r="Q60" i="8"/>
  <c r="P60" i="8"/>
  <c r="E60" i="8"/>
  <c r="U60" i="8" s="1"/>
  <c r="S59" i="8"/>
  <c r="R59" i="8"/>
  <c r="Q59" i="8"/>
  <c r="P59" i="8"/>
  <c r="E59" i="8"/>
  <c r="U59" i="8" s="1"/>
  <c r="S58" i="8"/>
  <c r="R58" i="8"/>
  <c r="Q58" i="8"/>
  <c r="P58" i="8"/>
  <c r="E58" i="8"/>
  <c r="U57" i="8"/>
  <c r="S57" i="8"/>
  <c r="R57" i="8"/>
  <c r="Q57" i="8"/>
  <c r="P57" i="8"/>
  <c r="E57" i="8"/>
  <c r="T57" i="8" s="1"/>
  <c r="S56" i="8"/>
  <c r="S55" i="8"/>
  <c r="R55" i="8"/>
  <c r="Q55" i="8"/>
  <c r="P55" i="8"/>
  <c r="E55" i="8"/>
  <c r="T55" i="8" s="1"/>
  <c r="S54" i="8"/>
  <c r="R54" i="8"/>
  <c r="Q54" i="8"/>
  <c r="P54" i="8"/>
  <c r="E54" i="8"/>
  <c r="U54" i="8" s="1"/>
  <c r="U53" i="8"/>
  <c r="S53" i="8"/>
  <c r="R53" i="8"/>
  <c r="Q53" i="8"/>
  <c r="P53" i="8"/>
  <c r="E53" i="8"/>
  <c r="T53" i="8" s="1"/>
  <c r="S52" i="8"/>
  <c r="R52" i="8"/>
  <c r="Q52" i="8"/>
  <c r="P52" i="8"/>
  <c r="E52" i="8"/>
  <c r="U52" i="8" s="1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T49" i="8" s="1"/>
  <c r="S48" i="8"/>
  <c r="R48" i="8"/>
  <c r="Q48" i="8"/>
  <c r="P48" i="8"/>
  <c r="E48" i="8"/>
  <c r="T48" i="8" s="1"/>
  <c r="U47" i="8"/>
  <c r="T47" i="8"/>
  <c r="S47" i="8"/>
  <c r="R47" i="8"/>
  <c r="Q47" i="8"/>
  <c r="P47" i="8"/>
  <c r="E47" i="8"/>
  <c r="S46" i="8"/>
  <c r="R46" i="8"/>
  <c r="Q46" i="8"/>
  <c r="P46" i="8"/>
  <c r="E46" i="8"/>
  <c r="T46" i="8" s="1"/>
  <c r="S45" i="8"/>
  <c r="R45" i="8"/>
  <c r="Q45" i="8"/>
  <c r="P45" i="8"/>
  <c r="E45" i="8"/>
  <c r="S44" i="8"/>
  <c r="S42" i="8"/>
  <c r="R42" i="8"/>
  <c r="Q42" i="8"/>
  <c r="P42" i="8"/>
  <c r="E42" i="8"/>
  <c r="T42" i="8" s="1"/>
  <c r="S41" i="8"/>
  <c r="R41" i="8"/>
  <c r="Q41" i="8"/>
  <c r="P41" i="8"/>
  <c r="E41" i="8"/>
  <c r="U41" i="8" s="1"/>
  <c r="S40" i="8"/>
  <c r="R40" i="8"/>
  <c r="Q40" i="8"/>
  <c r="P40" i="8"/>
  <c r="E40" i="8"/>
  <c r="U39" i="8"/>
  <c r="S39" i="8"/>
  <c r="R39" i="8"/>
  <c r="Q39" i="8"/>
  <c r="P39" i="8"/>
  <c r="E39" i="8"/>
  <c r="T39" i="8" s="1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P36" i="8"/>
  <c r="E36" i="8"/>
  <c r="T36" i="8" s="1"/>
  <c r="S35" i="8"/>
  <c r="R35" i="8"/>
  <c r="Q35" i="8"/>
  <c r="P35" i="8"/>
  <c r="E35" i="8"/>
  <c r="U35" i="8" s="1"/>
  <c r="S34" i="8"/>
  <c r="R34" i="8"/>
  <c r="Q34" i="8"/>
  <c r="P34" i="8"/>
  <c r="E34" i="8"/>
  <c r="U34" i="8" s="1"/>
  <c r="U33" i="8"/>
  <c r="S33" i="8"/>
  <c r="R33" i="8"/>
  <c r="Q33" i="8"/>
  <c r="P33" i="8"/>
  <c r="E33" i="8"/>
  <c r="T33" i="8" s="1"/>
  <c r="U32" i="8"/>
  <c r="T32" i="8"/>
  <c r="S32" i="8"/>
  <c r="R32" i="8"/>
  <c r="Q32" i="8"/>
  <c r="P32" i="8"/>
  <c r="E32" i="8"/>
  <c r="S31" i="8"/>
  <c r="R31" i="8"/>
  <c r="Q31" i="8"/>
  <c r="P31" i="8"/>
  <c r="E31" i="8"/>
  <c r="S30" i="8"/>
  <c r="R30" i="8"/>
  <c r="Q30" i="8"/>
  <c r="P30" i="8"/>
  <c r="E30" i="8"/>
  <c r="U30" i="8" s="1"/>
  <c r="S29" i="8"/>
  <c r="R29" i="8"/>
  <c r="Q29" i="8"/>
  <c r="P29" i="8"/>
  <c r="E29" i="8"/>
  <c r="S27" i="8"/>
  <c r="R27" i="8"/>
  <c r="Q27" i="8"/>
  <c r="P27" i="8"/>
  <c r="E27" i="8"/>
  <c r="U27" i="8" s="1"/>
  <c r="T26" i="8"/>
  <c r="S26" i="8"/>
  <c r="R26" i="8"/>
  <c r="Q26" i="8"/>
  <c r="P26" i="8"/>
  <c r="E26" i="8"/>
  <c r="U26" i="8" s="1"/>
  <c r="S25" i="8"/>
  <c r="R25" i="8"/>
  <c r="Q25" i="8"/>
  <c r="P25" i="8"/>
  <c r="E25" i="8"/>
  <c r="T25" i="8" s="1"/>
  <c r="S24" i="8"/>
  <c r="R24" i="8"/>
  <c r="Q24" i="8"/>
  <c r="P24" i="8"/>
  <c r="E24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U20" i="8" s="1"/>
  <c r="S19" i="8"/>
  <c r="R19" i="8"/>
  <c r="Q19" i="8"/>
  <c r="P19" i="8"/>
  <c r="E19" i="8"/>
  <c r="T19" i="8" s="1"/>
  <c r="U18" i="8"/>
  <c r="T18" i="8"/>
  <c r="S18" i="8"/>
  <c r="R18" i="8"/>
  <c r="Q18" i="8"/>
  <c r="P18" i="8"/>
  <c r="E18" i="8"/>
  <c r="S17" i="8"/>
  <c r="R17" i="8"/>
  <c r="Q17" i="8"/>
  <c r="P17" i="8"/>
  <c r="E17" i="8"/>
  <c r="T17" i="8" s="1"/>
  <c r="S16" i="8"/>
  <c r="R16" i="8"/>
  <c r="Q16" i="8"/>
  <c r="P16" i="8"/>
  <c r="E16" i="8"/>
  <c r="U16" i="8" s="1"/>
  <c r="S15" i="8"/>
  <c r="R15" i="8"/>
  <c r="Q15" i="8"/>
  <c r="P15" i="8"/>
  <c r="E15" i="8"/>
  <c r="T15" i="8" s="1"/>
  <c r="S14" i="8"/>
  <c r="R14" i="8"/>
  <c r="Q14" i="8"/>
  <c r="P14" i="8"/>
  <c r="E14" i="8"/>
  <c r="U14" i="8" s="1"/>
  <c r="S13" i="8"/>
  <c r="R13" i="8"/>
  <c r="Q13" i="8"/>
  <c r="P13" i="8"/>
  <c r="E13" i="8"/>
  <c r="T13" i="8" s="1"/>
  <c r="S12" i="8"/>
  <c r="R12" i="8"/>
  <c r="Q12" i="8"/>
  <c r="P12" i="8"/>
  <c r="E12" i="8"/>
  <c r="U12" i="8" s="1"/>
  <c r="S11" i="8"/>
  <c r="R11" i="8"/>
  <c r="Q11" i="8"/>
  <c r="P11" i="8"/>
  <c r="E11" i="8"/>
  <c r="U11" i="8" s="1"/>
  <c r="U10" i="8"/>
  <c r="T10" i="8"/>
  <c r="S10" i="8"/>
  <c r="R10" i="8"/>
  <c r="Q10" i="8"/>
  <c r="P10" i="8"/>
  <c r="E10" i="8"/>
  <c r="S64" i="7"/>
  <c r="R64" i="7"/>
  <c r="Q64" i="7"/>
  <c r="P64" i="7"/>
  <c r="E64" i="7"/>
  <c r="T64" i="7" s="1"/>
  <c r="S63" i="7"/>
  <c r="R63" i="7"/>
  <c r="Q63" i="7"/>
  <c r="P63" i="7"/>
  <c r="E63" i="7"/>
  <c r="U63" i="7" s="1"/>
  <c r="S60" i="7"/>
  <c r="R60" i="7"/>
  <c r="Q60" i="7"/>
  <c r="P60" i="7"/>
  <c r="E60" i="7"/>
  <c r="U60" i="7" s="1"/>
  <c r="U59" i="7"/>
  <c r="T59" i="7"/>
  <c r="S59" i="7"/>
  <c r="R59" i="7"/>
  <c r="Q59" i="7"/>
  <c r="P59" i="7"/>
  <c r="E59" i="7"/>
  <c r="S58" i="7"/>
  <c r="R58" i="7"/>
  <c r="Q58" i="7"/>
  <c r="P58" i="7"/>
  <c r="E58" i="7"/>
  <c r="U58" i="7" s="1"/>
  <c r="S57" i="7"/>
  <c r="R57" i="7"/>
  <c r="Q57" i="7"/>
  <c r="P57" i="7"/>
  <c r="E57" i="7"/>
  <c r="R56" i="7"/>
  <c r="U55" i="7"/>
  <c r="T55" i="7"/>
  <c r="S55" i="7"/>
  <c r="R55" i="7"/>
  <c r="Q55" i="7"/>
  <c r="P55" i="7"/>
  <c r="E55" i="7"/>
  <c r="S54" i="7"/>
  <c r="R54" i="7"/>
  <c r="Q54" i="7"/>
  <c r="P54" i="7"/>
  <c r="E54" i="7"/>
  <c r="T54" i="7" s="1"/>
  <c r="S53" i="7"/>
  <c r="R53" i="7"/>
  <c r="Q53" i="7"/>
  <c r="P53" i="7"/>
  <c r="E53" i="7"/>
  <c r="U53" i="7" s="1"/>
  <c r="S52" i="7"/>
  <c r="R52" i="7"/>
  <c r="Q52" i="7"/>
  <c r="P52" i="7"/>
  <c r="E52" i="7"/>
  <c r="U52" i="7" s="1"/>
  <c r="S51" i="7"/>
  <c r="R51" i="7"/>
  <c r="Q51" i="7"/>
  <c r="P51" i="7"/>
  <c r="E51" i="7"/>
  <c r="T51" i="7" s="1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U47" i="7" s="1"/>
  <c r="T46" i="7"/>
  <c r="S46" i="7"/>
  <c r="R46" i="7"/>
  <c r="Q46" i="7"/>
  <c r="P46" i="7"/>
  <c r="E46" i="7"/>
  <c r="U46" i="7" s="1"/>
  <c r="S45" i="7"/>
  <c r="R45" i="7"/>
  <c r="Q45" i="7"/>
  <c r="P45" i="7"/>
  <c r="E45" i="7"/>
  <c r="S42" i="7"/>
  <c r="R42" i="7"/>
  <c r="Q42" i="7"/>
  <c r="P42" i="7"/>
  <c r="E42" i="7"/>
  <c r="T42" i="7" s="1"/>
  <c r="S41" i="7"/>
  <c r="R41" i="7"/>
  <c r="Q41" i="7"/>
  <c r="P41" i="7"/>
  <c r="E41" i="7"/>
  <c r="U41" i="7" s="1"/>
  <c r="S40" i="7"/>
  <c r="R40" i="7"/>
  <c r="Q40" i="7"/>
  <c r="P40" i="7"/>
  <c r="E40" i="7"/>
  <c r="U40" i="7" s="1"/>
  <c r="S39" i="7"/>
  <c r="R39" i="7"/>
  <c r="Q39" i="7"/>
  <c r="P39" i="7"/>
  <c r="E39" i="7"/>
  <c r="T39" i="7" s="1"/>
  <c r="S38" i="7"/>
  <c r="R38" i="7"/>
  <c r="Q38" i="7"/>
  <c r="P38" i="7"/>
  <c r="E38" i="7"/>
  <c r="U38" i="7" s="1"/>
  <c r="U37" i="7"/>
  <c r="T37" i="7"/>
  <c r="S37" i="7"/>
  <c r="R37" i="7"/>
  <c r="Q37" i="7"/>
  <c r="P37" i="7"/>
  <c r="E37" i="7"/>
  <c r="U36" i="7"/>
  <c r="T36" i="7"/>
  <c r="S36" i="7"/>
  <c r="R36" i="7"/>
  <c r="Q36" i="7"/>
  <c r="P36" i="7"/>
  <c r="E36" i="7"/>
  <c r="S35" i="7"/>
  <c r="R35" i="7"/>
  <c r="Q35" i="7"/>
  <c r="P35" i="7"/>
  <c r="E35" i="7"/>
  <c r="U35" i="7" s="1"/>
  <c r="S34" i="7"/>
  <c r="R34" i="7"/>
  <c r="Q34" i="7"/>
  <c r="P34" i="7"/>
  <c r="E34" i="7"/>
  <c r="S33" i="7"/>
  <c r="R33" i="7"/>
  <c r="Q33" i="7"/>
  <c r="P33" i="7"/>
  <c r="E33" i="7"/>
  <c r="S32" i="7"/>
  <c r="R32" i="7"/>
  <c r="Q32" i="7"/>
  <c r="P32" i="7"/>
  <c r="E32" i="7"/>
  <c r="U32" i="7" s="1"/>
  <c r="S31" i="7"/>
  <c r="R31" i="7"/>
  <c r="Q31" i="7"/>
  <c r="P31" i="7"/>
  <c r="E31" i="7"/>
  <c r="S30" i="7"/>
  <c r="R30" i="7"/>
  <c r="Q30" i="7"/>
  <c r="P30" i="7"/>
  <c r="E30" i="7"/>
  <c r="T30" i="7" s="1"/>
  <c r="U29" i="7"/>
  <c r="T29" i="7"/>
  <c r="S29" i="7"/>
  <c r="R29" i="7"/>
  <c r="Q29" i="7"/>
  <c r="P29" i="7"/>
  <c r="E29" i="7"/>
  <c r="S27" i="7"/>
  <c r="R27" i="7"/>
  <c r="Q27" i="7"/>
  <c r="P27" i="7"/>
  <c r="E27" i="7"/>
  <c r="U27" i="7" s="1"/>
  <c r="U26" i="7"/>
  <c r="T26" i="7"/>
  <c r="S26" i="7"/>
  <c r="R26" i="7"/>
  <c r="Q26" i="7"/>
  <c r="P26" i="7"/>
  <c r="E26" i="7"/>
  <c r="S25" i="7"/>
  <c r="R25" i="7"/>
  <c r="Q25" i="7"/>
  <c r="P25" i="7"/>
  <c r="E25" i="7"/>
  <c r="U25" i="7" s="1"/>
  <c r="U24" i="7"/>
  <c r="T24" i="7"/>
  <c r="S24" i="7"/>
  <c r="R24" i="7"/>
  <c r="Q24" i="7"/>
  <c r="P24" i="7"/>
  <c r="E24" i="7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T21" i="7" s="1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U18" i="7" s="1"/>
  <c r="U17" i="7"/>
  <c r="S17" i="7"/>
  <c r="R17" i="7"/>
  <c r="Q17" i="7"/>
  <c r="P17" i="7"/>
  <c r="E17" i="7"/>
  <c r="T17" i="7" s="1"/>
  <c r="S16" i="7"/>
  <c r="R16" i="7"/>
  <c r="Q16" i="7"/>
  <c r="P16" i="7"/>
  <c r="E16" i="7"/>
  <c r="S15" i="7"/>
  <c r="R15" i="7"/>
  <c r="Q15" i="7"/>
  <c r="P15" i="7"/>
  <c r="E15" i="7"/>
  <c r="U15" i="7" s="1"/>
  <c r="S14" i="7"/>
  <c r="R14" i="7"/>
  <c r="Q14" i="7"/>
  <c r="P14" i="7"/>
  <c r="E14" i="7"/>
  <c r="U14" i="7" s="1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T11" i="7" s="1"/>
  <c r="S10" i="7"/>
  <c r="R10" i="7"/>
  <c r="Q10" i="7"/>
  <c r="P10" i="7"/>
  <c r="E10" i="7"/>
  <c r="S64" i="6"/>
  <c r="R64" i="6"/>
  <c r="Q64" i="6"/>
  <c r="P64" i="6"/>
  <c r="E64" i="6"/>
  <c r="T64" i="6" s="1"/>
  <c r="S63" i="6"/>
  <c r="R63" i="6"/>
  <c r="Q63" i="6"/>
  <c r="P63" i="6"/>
  <c r="E63" i="6"/>
  <c r="S62" i="6"/>
  <c r="R62" i="6"/>
  <c r="S60" i="6"/>
  <c r="R60" i="6"/>
  <c r="Q60" i="6"/>
  <c r="P60" i="6"/>
  <c r="E60" i="6"/>
  <c r="U60" i="6" s="1"/>
  <c r="S59" i="6"/>
  <c r="R59" i="6"/>
  <c r="Q59" i="6"/>
  <c r="P59" i="6"/>
  <c r="E59" i="6"/>
  <c r="T59" i="6" s="1"/>
  <c r="S58" i="6"/>
  <c r="R58" i="6"/>
  <c r="Q58" i="6"/>
  <c r="P58" i="6"/>
  <c r="E58" i="6"/>
  <c r="U58" i="6" s="1"/>
  <c r="S57" i="6"/>
  <c r="R57" i="6"/>
  <c r="Q57" i="6"/>
  <c r="P57" i="6"/>
  <c r="E57" i="6"/>
  <c r="S55" i="6"/>
  <c r="R55" i="6"/>
  <c r="Q55" i="6"/>
  <c r="P55" i="6"/>
  <c r="E55" i="6"/>
  <c r="U55" i="6" s="1"/>
  <c r="S54" i="6"/>
  <c r="R54" i="6"/>
  <c r="Q54" i="6"/>
  <c r="P54" i="6"/>
  <c r="E54" i="6"/>
  <c r="T54" i="6" s="1"/>
  <c r="S53" i="6"/>
  <c r="R53" i="6"/>
  <c r="Q53" i="6"/>
  <c r="P53" i="6"/>
  <c r="E53" i="6"/>
  <c r="U53" i="6" s="1"/>
  <c r="S52" i="6"/>
  <c r="R52" i="6"/>
  <c r="Q52" i="6"/>
  <c r="P52" i="6"/>
  <c r="E52" i="6"/>
  <c r="T52" i="6" s="1"/>
  <c r="S51" i="6"/>
  <c r="R51" i="6"/>
  <c r="Q51" i="6"/>
  <c r="P51" i="6"/>
  <c r="E51" i="6"/>
  <c r="U51" i="6" s="1"/>
  <c r="T50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T48" i="6" s="1"/>
  <c r="S47" i="6"/>
  <c r="R47" i="6"/>
  <c r="Q47" i="6"/>
  <c r="P47" i="6"/>
  <c r="E47" i="6"/>
  <c r="U47" i="6" s="1"/>
  <c r="U46" i="6"/>
  <c r="T46" i="6"/>
  <c r="S46" i="6"/>
  <c r="R46" i="6"/>
  <c r="Q46" i="6"/>
  <c r="P46" i="6"/>
  <c r="E46" i="6"/>
  <c r="S45" i="6"/>
  <c r="R45" i="6"/>
  <c r="Q45" i="6"/>
  <c r="P45" i="6"/>
  <c r="E45" i="6"/>
  <c r="T45" i="6" s="1"/>
  <c r="R44" i="6"/>
  <c r="S42" i="6"/>
  <c r="R42" i="6"/>
  <c r="Q42" i="6"/>
  <c r="P42" i="6"/>
  <c r="E42" i="6"/>
  <c r="U42" i="6" s="1"/>
  <c r="S41" i="6"/>
  <c r="R41" i="6"/>
  <c r="Q41" i="6"/>
  <c r="P41" i="6"/>
  <c r="E41" i="6"/>
  <c r="U41" i="6" s="1"/>
  <c r="S40" i="6"/>
  <c r="R40" i="6"/>
  <c r="Q40" i="6"/>
  <c r="P40" i="6"/>
  <c r="E40" i="6"/>
  <c r="T40" i="6" s="1"/>
  <c r="S39" i="6"/>
  <c r="R39" i="6"/>
  <c r="Q39" i="6"/>
  <c r="P39" i="6"/>
  <c r="E39" i="6"/>
  <c r="T39" i="6" s="1"/>
  <c r="S38" i="6"/>
  <c r="R38" i="6"/>
  <c r="Q38" i="6"/>
  <c r="P38" i="6"/>
  <c r="E38" i="6"/>
  <c r="U38" i="6" s="1"/>
  <c r="S37" i="6"/>
  <c r="R37" i="6"/>
  <c r="Q37" i="6"/>
  <c r="P37" i="6"/>
  <c r="E37" i="6"/>
  <c r="T37" i="6" s="1"/>
  <c r="U36" i="6"/>
  <c r="T36" i="6"/>
  <c r="S36" i="6"/>
  <c r="R36" i="6"/>
  <c r="Q36" i="6"/>
  <c r="P36" i="6"/>
  <c r="E36" i="6"/>
  <c r="S35" i="6"/>
  <c r="R35" i="6"/>
  <c r="Q35" i="6"/>
  <c r="P35" i="6"/>
  <c r="E35" i="6"/>
  <c r="S34" i="6"/>
  <c r="R34" i="6"/>
  <c r="Q34" i="6"/>
  <c r="P34" i="6"/>
  <c r="E34" i="6"/>
  <c r="U34" i="6" s="1"/>
  <c r="S33" i="6"/>
  <c r="R33" i="6"/>
  <c r="Q33" i="6"/>
  <c r="P33" i="6"/>
  <c r="E33" i="6"/>
  <c r="U33" i="6" s="1"/>
  <c r="U32" i="6"/>
  <c r="S32" i="6"/>
  <c r="R32" i="6"/>
  <c r="Q32" i="6"/>
  <c r="P32" i="6"/>
  <c r="E32" i="6"/>
  <c r="T32" i="6" s="1"/>
  <c r="S31" i="6"/>
  <c r="R31" i="6"/>
  <c r="Q31" i="6"/>
  <c r="P31" i="6"/>
  <c r="E31" i="6"/>
  <c r="T31" i="6" s="1"/>
  <c r="U30" i="6"/>
  <c r="S30" i="6"/>
  <c r="R30" i="6"/>
  <c r="Q30" i="6"/>
  <c r="P30" i="6"/>
  <c r="E30" i="6"/>
  <c r="T30" i="6" s="1"/>
  <c r="S29" i="6"/>
  <c r="R29" i="6"/>
  <c r="Q29" i="6"/>
  <c r="P29" i="6"/>
  <c r="E29" i="6"/>
  <c r="S27" i="6"/>
  <c r="R27" i="6"/>
  <c r="Q27" i="6"/>
  <c r="P27" i="6"/>
  <c r="E27" i="6"/>
  <c r="T27" i="6" s="1"/>
  <c r="U26" i="6"/>
  <c r="T26" i="6"/>
  <c r="S26" i="6"/>
  <c r="R26" i="6"/>
  <c r="Q26" i="6"/>
  <c r="P26" i="6"/>
  <c r="E26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T23" i="6" s="1"/>
  <c r="T22" i="6"/>
  <c r="S22" i="6"/>
  <c r="R22" i="6"/>
  <c r="Q22" i="6"/>
  <c r="U22" i="6" s="1"/>
  <c r="P22" i="6"/>
  <c r="E22" i="6"/>
  <c r="S21" i="6"/>
  <c r="R21" i="6"/>
  <c r="Q21" i="6"/>
  <c r="P21" i="6"/>
  <c r="E21" i="6"/>
  <c r="U21" i="6" s="1"/>
  <c r="T20" i="6"/>
  <c r="S20" i="6"/>
  <c r="R20" i="6"/>
  <c r="Q20" i="6"/>
  <c r="P20" i="6"/>
  <c r="E20" i="6"/>
  <c r="S19" i="6"/>
  <c r="R19" i="6"/>
  <c r="Q19" i="6"/>
  <c r="P19" i="6"/>
  <c r="E19" i="6"/>
  <c r="T19" i="6" s="1"/>
  <c r="S18" i="6"/>
  <c r="R18" i="6"/>
  <c r="Q18" i="6"/>
  <c r="P18" i="6"/>
  <c r="E18" i="6"/>
  <c r="U18" i="6" s="1"/>
  <c r="S17" i="6"/>
  <c r="R17" i="6"/>
  <c r="Q17" i="6"/>
  <c r="P17" i="6"/>
  <c r="E17" i="6"/>
  <c r="T17" i="6" s="1"/>
  <c r="S16" i="6"/>
  <c r="R16" i="6"/>
  <c r="Q16" i="6"/>
  <c r="P16" i="6"/>
  <c r="E16" i="6"/>
  <c r="S15" i="6"/>
  <c r="R15" i="6"/>
  <c r="Q15" i="6"/>
  <c r="P15" i="6"/>
  <c r="E15" i="6"/>
  <c r="U14" i="6"/>
  <c r="T14" i="6"/>
  <c r="S14" i="6"/>
  <c r="R14" i="6"/>
  <c r="Q14" i="6"/>
  <c r="P14" i="6"/>
  <c r="E14" i="6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S10" i="6"/>
  <c r="R10" i="6"/>
  <c r="Q10" i="6"/>
  <c r="P10" i="6"/>
  <c r="E10" i="6"/>
  <c r="U10" i="6" s="1"/>
  <c r="S64" i="5"/>
  <c r="R64" i="5"/>
  <c r="Q64" i="5"/>
  <c r="P64" i="5"/>
  <c r="E64" i="5"/>
  <c r="U64" i="5" s="1"/>
  <c r="S63" i="5"/>
  <c r="R63" i="5"/>
  <c r="Q63" i="5"/>
  <c r="P63" i="5"/>
  <c r="E63" i="5"/>
  <c r="T63" i="5" s="1"/>
  <c r="R62" i="5"/>
  <c r="U60" i="5"/>
  <c r="S60" i="5"/>
  <c r="R60" i="5"/>
  <c r="Q60" i="5"/>
  <c r="P60" i="5"/>
  <c r="E60" i="5"/>
  <c r="T60" i="5" s="1"/>
  <c r="U59" i="5"/>
  <c r="S59" i="5"/>
  <c r="R59" i="5"/>
  <c r="Q59" i="5"/>
  <c r="P59" i="5"/>
  <c r="E59" i="5"/>
  <c r="T59" i="5" s="1"/>
  <c r="S58" i="5"/>
  <c r="R58" i="5"/>
  <c r="Q58" i="5"/>
  <c r="P58" i="5"/>
  <c r="E58" i="5"/>
  <c r="U58" i="5" s="1"/>
  <c r="S57" i="5"/>
  <c r="R57" i="5"/>
  <c r="Q57" i="5"/>
  <c r="P57" i="5"/>
  <c r="E57" i="5"/>
  <c r="S56" i="5"/>
  <c r="R56" i="5"/>
  <c r="S55" i="5"/>
  <c r="R55" i="5"/>
  <c r="Q55" i="5"/>
  <c r="P55" i="5"/>
  <c r="E55" i="5"/>
  <c r="T55" i="5" s="1"/>
  <c r="S54" i="5"/>
  <c r="R54" i="5"/>
  <c r="Q54" i="5"/>
  <c r="P54" i="5"/>
  <c r="E54" i="5"/>
  <c r="U54" i="5" s="1"/>
  <c r="S53" i="5"/>
  <c r="R53" i="5"/>
  <c r="Q53" i="5"/>
  <c r="P53" i="5"/>
  <c r="E53" i="5"/>
  <c r="U53" i="5" s="1"/>
  <c r="S52" i="5"/>
  <c r="R52" i="5"/>
  <c r="Q52" i="5"/>
  <c r="P52" i="5"/>
  <c r="E52" i="5"/>
  <c r="T52" i="5" s="1"/>
  <c r="S51" i="5"/>
  <c r="R51" i="5"/>
  <c r="Q51" i="5"/>
  <c r="P51" i="5"/>
  <c r="E51" i="5"/>
  <c r="U51" i="5" s="1"/>
  <c r="S50" i="5"/>
  <c r="R50" i="5"/>
  <c r="Q50" i="5"/>
  <c r="P50" i="5"/>
  <c r="E50" i="5"/>
  <c r="U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T46" i="5" s="1"/>
  <c r="S45" i="5"/>
  <c r="R45" i="5"/>
  <c r="Q45" i="5"/>
  <c r="P45" i="5"/>
  <c r="E45" i="5"/>
  <c r="U45" i="5" s="1"/>
  <c r="S44" i="5"/>
  <c r="R44" i="5"/>
  <c r="S42" i="5"/>
  <c r="R42" i="5"/>
  <c r="Q42" i="5"/>
  <c r="P42" i="5"/>
  <c r="E42" i="5"/>
  <c r="T42" i="5" s="1"/>
  <c r="T41" i="5"/>
  <c r="S41" i="5"/>
  <c r="R41" i="5"/>
  <c r="Q41" i="5"/>
  <c r="P41" i="5"/>
  <c r="E41" i="5"/>
  <c r="U41" i="5" s="1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T38" i="5" s="1"/>
  <c r="U37" i="5"/>
  <c r="T37" i="5"/>
  <c r="S37" i="5"/>
  <c r="R37" i="5"/>
  <c r="Q37" i="5"/>
  <c r="P37" i="5"/>
  <c r="E37" i="5"/>
  <c r="U36" i="5"/>
  <c r="S36" i="5"/>
  <c r="R36" i="5"/>
  <c r="Q36" i="5"/>
  <c r="P36" i="5"/>
  <c r="E36" i="5"/>
  <c r="T36" i="5" s="1"/>
  <c r="U35" i="5"/>
  <c r="T35" i="5"/>
  <c r="S35" i="5"/>
  <c r="R35" i="5"/>
  <c r="Q35" i="5"/>
  <c r="P35" i="5"/>
  <c r="E35" i="5"/>
  <c r="S34" i="5"/>
  <c r="R34" i="5"/>
  <c r="Q34" i="5"/>
  <c r="P34" i="5"/>
  <c r="E34" i="5"/>
  <c r="U34" i="5" s="1"/>
  <c r="S33" i="5"/>
  <c r="R33" i="5"/>
  <c r="Q33" i="5"/>
  <c r="U33" i="5" s="1"/>
  <c r="P33" i="5"/>
  <c r="T33" i="5" s="1"/>
  <c r="E33" i="5"/>
  <c r="S32" i="5"/>
  <c r="R32" i="5"/>
  <c r="Q32" i="5"/>
  <c r="P32" i="5"/>
  <c r="E32" i="5"/>
  <c r="T32" i="5" s="1"/>
  <c r="T31" i="5"/>
  <c r="S31" i="5"/>
  <c r="R31" i="5"/>
  <c r="Q31" i="5"/>
  <c r="P31" i="5"/>
  <c r="E31" i="5"/>
  <c r="S30" i="5"/>
  <c r="R30" i="5"/>
  <c r="Q30" i="5"/>
  <c r="P30" i="5"/>
  <c r="E30" i="5"/>
  <c r="S29" i="5"/>
  <c r="R29" i="5"/>
  <c r="Q29" i="5"/>
  <c r="P29" i="5"/>
  <c r="E29" i="5"/>
  <c r="T29" i="5" s="1"/>
  <c r="S28" i="5"/>
  <c r="R28" i="5"/>
  <c r="U27" i="5"/>
  <c r="T27" i="5"/>
  <c r="S27" i="5"/>
  <c r="R27" i="5"/>
  <c r="Q27" i="5"/>
  <c r="P27" i="5"/>
  <c r="E27" i="5"/>
  <c r="S26" i="5"/>
  <c r="R26" i="5"/>
  <c r="Q26" i="5"/>
  <c r="P26" i="5"/>
  <c r="E26" i="5"/>
  <c r="S25" i="5"/>
  <c r="R25" i="5"/>
  <c r="Q25" i="5"/>
  <c r="P25" i="5"/>
  <c r="E25" i="5"/>
  <c r="T25" i="5" s="1"/>
  <c r="S24" i="5"/>
  <c r="R24" i="5"/>
  <c r="Q24" i="5"/>
  <c r="P24" i="5"/>
  <c r="E24" i="5"/>
  <c r="U24" i="5" s="1"/>
  <c r="S23" i="5"/>
  <c r="R23" i="5"/>
  <c r="Q23" i="5"/>
  <c r="P23" i="5"/>
  <c r="E23" i="5"/>
  <c r="T23" i="5" s="1"/>
  <c r="S22" i="5"/>
  <c r="R22" i="5"/>
  <c r="Q22" i="5"/>
  <c r="P22" i="5"/>
  <c r="E22" i="5"/>
  <c r="U22" i="5" s="1"/>
  <c r="U21" i="5"/>
  <c r="T21" i="5"/>
  <c r="S21" i="5"/>
  <c r="R21" i="5"/>
  <c r="Q21" i="5"/>
  <c r="P21" i="5"/>
  <c r="E21" i="5"/>
  <c r="U20" i="5"/>
  <c r="T20" i="5"/>
  <c r="S20" i="5"/>
  <c r="R20" i="5"/>
  <c r="Q20" i="5"/>
  <c r="P20" i="5"/>
  <c r="E20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T17" i="5" s="1"/>
  <c r="S16" i="5"/>
  <c r="R16" i="5"/>
  <c r="Q16" i="5"/>
  <c r="P16" i="5"/>
  <c r="E16" i="5"/>
  <c r="U16" i="5" s="1"/>
  <c r="S15" i="5"/>
  <c r="R15" i="5"/>
  <c r="Q15" i="5"/>
  <c r="P15" i="5"/>
  <c r="E15" i="5"/>
  <c r="T15" i="5" s="1"/>
  <c r="S14" i="5"/>
  <c r="R14" i="5"/>
  <c r="Q14" i="5"/>
  <c r="P14" i="5"/>
  <c r="E14" i="5"/>
  <c r="S13" i="5"/>
  <c r="R13" i="5"/>
  <c r="Q13" i="5"/>
  <c r="P13" i="5"/>
  <c r="E13" i="5"/>
  <c r="T13" i="5" s="1"/>
  <c r="U12" i="5"/>
  <c r="T12" i="5"/>
  <c r="S12" i="5"/>
  <c r="R12" i="5"/>
  <c r="Q12" i="5"/>
  <c r="P12" i="5"/>
  <c r="E12" i="5"/>
  <c r="S11" i="5"/>
  <c r="R11" i="5"/>
  <c r="Q11" i="5"/>
  <c r="P11" i="5"/>
  <c r="E11" i="5"/>
  <c r="U11" i="5" s="1"/>
  <c r="S10" i="5"/>
  <c r="R10" i="5"/>
  <c r="Q10" i="5"/>
  <c r="P10" i="5"/>
  <c r="E10" i="5"/>
  <c r="S64" i="4"/>
  <c r="R64" i="4"/>
  <c r="Q64" i="4"/>
  <c r="P64" i="4"/>
  <c r="E64" i="4"/>
  <c r="U64" i="4" s="1"/>
  <c r="U63" i="4"/>
  <c r="T63" i="4"/>
  <c r="S63" i="4"/>
  <c r="R63" i="4"/>
  <c r="Q63" i="4"/>
  <c r="P63" i="4"/>
  <c r="E63" i="4"/>
  <c r="S60" i="4"/>
  <c r="R60" i="4"/>
  <c r="Q60" i="4"/>
  <c r="P60" i="4"/>
  <c r="E60" i="4"/>
  <c r="U60" i="4" s="1"/>
  <c r="S59" i="4"/>
  <c r="R59" i="4"/>
  <c r="Q59" i="4"/>
  <c r="P59" i="4"/>
  <c r="E59" i="4"/>
  <c r="S58" i="4"/>
  <c r="R58" i="4"/>
  <c r="Q58" i="4"/>
  <c r="P58" i="4"/>
  <c r="E58" i="4"/>
  <c r="T58" i="4" s="1"/>
  <c r="S57" i="4"/>
  <c r="R57" i="4"/>
  <c r="Q57" i="4"/>
  <c r="P57" i="4"/>
  <c r="E57" i="4"/>
  <c r="S56" i="4"/>
  <c r="R56" i="4"/>
  <c r="U55" i="4"/>
  <c r="T55" i="4"/>
  <c r="S55" i="4"/>
  <c r="R55" i="4"/>
  <c r="Q55" i="4"/>
  <c r="P55" i="4"/>
  <c r="E55" i="4"/>
  <c r="S54" i="4"/>
  <c r="R54" i="4"/>
  <c r="Q54" i="4"/>
  <c r="P54" i="4"/>
  <c r="E54" i="4"/>
  <c r="U54" i="4" s="1"/>
  <c r="S53" i="4"/>
  <c r="R53" i="4"/>
  <c r="Q53" i="4"/>
  <c r="P53" i="4"/>
  <c r="E53" i="4"/>
  <c r="T53" i="4" s="1"/>
  <c r="S52" i="4"/>
  <c r="R52" i="4"/>
  <c r="Q52" i="4"/>
  <c r="P52" i="4"/>
  <c r="E52" i="4"/>
  <c r="U52" i="4" s="1"/>
  <c r="S51" i="4"/>
  <c r="R51" i="4"/>
  <c r="Q51" i="4"/>
  <c r="P51" i="4"/>
  <c r="E51" i="4"/>
  <c r="T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U46" i="4" s="1"/>
  <c r="S45" i="4"/>
  <c r="R45" i="4"/>
  <c r="Q45" i="4"/>
  <c r="P45" i="4"/>
  <c r="E45" i="4"/>
  <c r="U45" i="4" s="1"/>
  <c r="S42" i="4"/>
  <c r="R42" i="4"/>
  <c r="Q42" i="4"/>
  <c r="P42" i="4"/>
  <c r="E42" i="4"/>
  <c r="U42" i="4" s="1"/>
  <c r="S41" i="4"/>
  <c r="R41" i="4"/>
  <c r="Q41" i="4"/>
  <c r="P41" i="4"/>
  <c r="E41" i="4"/>
  <c r="U41" i="4" s="1"/>
  <c r="S40" i="4"/>
  <c r="R40" i="4"/>
  <c r="Q40" i="4"/>
  <c r="P40" i="4"/>
  <c r="E40" i="4"/>
  <c r="U40" i="4" s="1"/>
  <c r="U39" i="4"/>
  <c r="T39" i="4"/>
  <c r="S39" i="4"/>
  <c r="R39" i="4"/>
  <c r="Q39" i="4"/>
  <c r="P39" i="4"/>
  <c r="E39" i="4"/>
  <c r="S38" i="4"/>
  <c r="R38" i="4"/>
  <c r="Q38" i="4"/>
  <c r="P38" i="4"/>
  <c r="E38" i="4"/>
  <c r="T38" i="4" s="1"/>
  <c r="T37" i="4"/>
  <c r="S37" i="4"/>
  <c r="R37" i="4"/>
  <c r="Q37" i="4"/>
  <c r="P37" i="4"/>
  <c r="E37" i="4"/>
  <c r="U37" i="4" s="1"/>
  <c r="S36" i="4"/>
  <c r="R36" i="4"/>
  <c r="Q36" i="4"/>
  <c r="P36" i="4"/>
  <c r="E36" i="4"/>
  <c r="U35" i="4"/>
  <c r="T35" i="4"/>
  <c r="S35" i="4"/>
  <c r="R35" i="4"/>
  <c r="Q35" i="4"/>
  <c r="P35" i="4"/>
  <c r="E35" i="4"/>
  <c r="S34" i="4"/>
  <c r="R34" i="4"/>
  <c r="Q34" i="4"/>
  <c r="P34" i="4"/>
  <c r="E34" i="4"/>
  <c r="U34" i="4" s="1"/>
  <c r="S33" i="4"/>
  <c r="R33" i="4"/>
  <c r="Q33" i="4"/>
  <c r="P33" i="4"/>
  <c r="E33" i="4"/>
  <c r="S32" i="4"/>
  <c r="R32" i="4"/>
  <c r="Q32" i="4"/>
  <c r="P32" i="4"/>
  <c r="E32" i="4"/>
  <c r="T32" i="4" s="1"/>
  <c r="U31" i="4"/>
  <c r="T31" i="4"/>
  <c r="S31" i="4"/>
  <c r="R31" i="4"/>
  <c r="Q31" i="4"/>
  <c r="P31" i="4"/>
  <c r="E31" i="4"/>
  <c r="T30" i="4"/>
  <c r="S30" i="4"/>
  <c r="R30" i="4"/>
  <c r="Q30" i="4"/>
  <c r="P30" i="4"/>
  <c r="E30" i="4"/>
  <c r="U30" i="4" s="1"/>
  <c r="S29" i="4"/>
  <c r="R29" i="4"/>
  <c r="Q29" i="4"/>
  <c r="P29" i="4"/>
  <c r="E29" i="4"/>
  <c r="T29" i="4" s="1"/>
  <c r="U27" i="4"/>
  <c r="T27" i="4"/>
  <c r="S27" i="4"/>
  <c r="R27" i="4"/>
  <c r="Q27" i="4"/>
  <c r="P27" i="4"/>
  <c r="E27" i="4"/>
  <c r="S26" i="4"/>
  <c r="R26" i="4"/>
  <c r="Q26" i="4"/>
  <c r="P26" i="4"/>
  <c r="E26" i="4"/>
  <c r="U25" i="4"/>
  <c r="S25" i="4"/>
  <c r="R25" i="4"/>
  <c r="Q25" i="4"/>
  <c r="P25" i="4"/>
  <c r="E25" i="4"/>
  <c r="T25" i="4" s="1"/>
  <c r="S24" i="4"/>
  <c r="R24" i="4"/>
  <c r="Q24" i="4"/>
  <c r="P24" i="4"/>
  <c r="E24" i="4"/>
  <c r="U24" i="4" s="1"/>
  <c r="S23" i="4"/>
  <c r="R23" i="4"/>
  <c r="Q23" i="4"/>
  <c r="P23" i="4"/>
  <c r="E23" i="4"/>
  <c r="T23" i="4" s="1"/>
  <c r="S22" i="4"/>
  <c r="R22" i="4"/>
  <c r="Q22" i="4"/>
  <c r="P22" i="4"/>
  <c r="E22" i="4"/>
  <c r="U22" i="4" s="1"/>
  <c r="U21" i="4"/>
  <c r="S21" i="4"/>
  <c r="R21" i="4"/>
  <c r="Q21" i="4"/>
  <c r="P21" i="4"/>
  <c r="E21" i="4"/>
  <c r="T21" i="4" s="1"/>
  <c r="S20" i="4"/>
  <c r="R20" i="4"/>
  <c r="Q20" i="4"/>
  <c r="U20" i="4" s="1"/>
  <c r="P20" i="4"/>
  <c r="T20" i="4" s="1"/>
  <c r="E20" i="4"/>
  <c r="S19" i="4"/>
  <c r="R19" i="4"/>
  <c r="Q19" i="4"/>
  <c r="P19" i="4"/>
  <c r="E19" i="4"/>
  <c r="S18" i="4"/>
  <c r="R18" i="4"/>
  <c r="Q18" i="4"/>
  <c r="P18" i="4"/>
  <c r="E18" i="4"/>
  <c r="U18" i="4" s="1"/>
  <c r="S17" i="4"/>
  <c r="R17" i="4"/>
  <c r="Q17" i="4"/>
  <c r="P17" i="4"/>
  <c r="E17" i="4"/>
  <c r="U17" i="4" s="1"/>
  <c r="S16" i="4"/>
  <c r="R16" i="4"/>
  <c r="Q16" i="4"/>
  <c r="P16" i="4"/>
  <c r="E16" i="4"/>
  <c r="U16" i="4" s="1"/>
  <c r="S15" i="4"/>
  <c r="R15" i="4"/>
  <c r="Q15" i="4"/>
  <c r="P15" i="4"/>
  <c r="E15" i="4"/>
  <c r="U14" i="4"/>
  <c r="T14" i="4"/>
  <c r="S14" i="4"/>
  <c r="R14" i="4"/>
  <c r="Q14" i="4"/>
  <c r="P14" i="4"/>
  <c r="E14" i="4"/>
  <c r="U13" i="4"/>
  <c r="S13" i="4"/>
  <c r="R13" i="4"/>
  <c r="Q13" i="4"/>
  <c r="P13" i="4"/>
  <c r="E13" i="4"/>
  <c r="T13" i="4" s="1"/>
  <c r="U12" i="4"/>
  <c r="T12" i="4"/>
  <c r="S12" i="4"/>
  <c r="R12" i="4"/>
  <c r="Q12" i="4"/>
  <c r="P12" i="4"/>
  <c r="E12" i="4"/>
  <c r="S11" i="4"/>
  <c r="R11" i="4"/>
  <c r="Q11" i="4"/>
  <c r="P11" i="4"/>
  <c r="E11" i="4"/>
  <c r="U11" i="4" s="1"/>
  <c r="S10" i="4"/>
  <c r="R10" i="4"/>
  <c r="Q10" i="4"/>
  <c r="P10" i="4"/>
  <c r="E10" i="4"/>
  <c r="S9" i="4"/>
  <c r="R9" i="4"/>
  <c r="U64" i="3"/>
  <c r="S64" i="3"/>
  <c r="R64" i="3"/>
  <c r="Q64" i="3"/>
  <c r="P64" i="3"/>
  <c r="E64" i="3"/>
  <c r="T64" i="3" s="1"/>
  <c r="S63" i="3"/>
  <c r="R63" i="3"/>
  <c r="Q63" i="3"/>
  <c r="P63" i="3"/>
  <c r="E63" i="3"/>
  <c r="S62" i="3"/>
  <c r="S60" i="3"/>
  <c r="R60" i="3"/>
  <c r="Q60" i="3"/>
  <c r="P60" i="3"/>
  <c r="E60" i="3"/>
  <c r="U60" i="3" s="1"/>
  <c r="U59" i="3"/>
  <c r="T59" i="3"/>
  <c r="S59" i="3"/>
  <c r="R59" i="3"/>
  <c r="Q59" i="3"/>
  <c r="P59" i="3"/>
  <c r="E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S55" i="3"/>
  <c r="R55" i="3"/>
  <c r="Q55" i="3"/>
  <c r="P55" i="3"/>
  <c r="E55" i="3"/>
  <c r="U55" i="3" s="1"/>
  <c r="U54" i="3"/>
  <c r="T54" i="3"/>
  <c r="S54" i="3"/>
  <c r="R54" i="3"/>
  <c r="Q54" i="3"/>
  <c r="P54" i="3"/>
  <c r="E54" i="3"/>
  <c r="T53" i="3"/>
  <c r="S53" i="3"/>
  <c r="R53" i="3"/>
  <c r="Q53" i="3"/>
  <c r="P53" i="3"/>
  <c r="E53" i="3"/>
  <c r="U53" i="3" s="1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U47" i="3"/>
  <c r="T47" i="3"/>
  <c r="S47" i="3"/>
  <c r="R47" i="3"/>
  <c r="Q47" i="3"/>
  <c r="P47" i="3"/>
  <c r="E47" i="3"/>
  <c r="S46" i="3"/>
  <c r="R46" i="3"/>
  <c r="Q46" i="3"/>
  <c r="P46" i="3"/>
  <c r="E46" i="3"/>
  <c r="S45" i="3"/>
  <c r="R45" i="3"/>
  <c r="Q45" i="3"/>
  <c r="P45" i="3"/>
  <c r="E45" i="3"/>
  <c r="R44" i="3"/>
  <c r="S42" i="3"/>
  <c r="R42" i="3"/>
  <c r="Q42" i="3"/>
  <c r="P42" i="3"/>
  <c r="E42" i="3"/>
  <c r="T42" i="3" s="1"/>
  <c r="S41" i="3"/>
  <c r="R41" i="3"/>
  <c r="Q41" i="3"/>
  <c r="P41" i="3"/>
  <c r="E41" i="3"/>
  <c r="U41" i="3" s="1"/>
  <c r="S40" i="3"/>
  <c r="R40" i="3"/>
  <c r="Q40" i="3"/>
  <c r="P40" i="3"/>
  <c r="E40" i="3"/>
  <c r="T40" i="3" s="1"/>
  <c r="U39" i="3"/>
  <c r="T39" i="3"/>
  <c r="S39" i="3"/>
  <c r="R39" i="3"/>
  <c r="Q39" i="3"/>
  <c r="P39" i="3"/>
  <c r="E39" i="3"/>
  <c r="S38" i="3"/>
  <c r="R38" i="3"/>
  <c r="Q38" i="3"/>
  <c r="P38" i="3"/>
  <c r="E38" i="3"/>
  <c r="T38" i="3" s="1"/>
  <c r="S37" i="3"/>
  <c r="R37" i="3"/>
  <c r="Q37" i="3"/>
  <c r="P37" i="3"/>
  <c r="E37" i="3"/>
  <c r="S36" i="3"/>
  <c r="R36" i="3"/>
  <c r="Q36" i="3"/>
  <c r="P36" i="3"/>
  <c r="E36" i="3"/>
  <c r="U36" i="3" s="1"/>
  <c r="S35" i="3"/>
  <c r="R35" i="3"/>
  <c r="Q35" i="3"/>
  <c r="P35" i="3"/>
  <c r="E35" i="3"/>
  <c r="U35" i="3" s="1"/>
  <c r="S34" i="3"/>
  <c r="R34" i="3"/>
  <c r="Q34" i="3"/>
  <c r="P34" i="3"/>
  <c r="E34" i="3"/>
  <c r="T34" i="3" s="1"/>
  <c r="T33" i="3"/>
  <c r="S33" i="3"/>
  <c r="R33" i="3"/>
  <c r="Q33" i="3"/>
  <c r="P33" i="3"/>
  <c r="E33" i="3"/>
  <c r="U32" i="3"/>
  <c r="T32" i="3"/>
  <c r="S32" i="3"/>
  <c r="R32" i="3"/>
  <c r="Q32" i="3"/>
  <c r="P32" i="3"/>
  <c r="E32" i="3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U27" i="3"/>
  <c r="T27" i="3"/>
  <c r="S27" i="3"/>
  <c r="R27" i="3"/>
  <c r="Q27" i="3"/>
  <c r="P27" i="3"/>
  <c r="E27" i="3"/>
  <c r="S26" i="3"/>
  <c r="R26" i="3"/>
  <c r="Q26" i="3"/>
  <c r="P26" i="3"/>
  <c r="E26" i="3"/>
  <c r="U26" i="3" s="1"/>
  <c r="S25" i="3"/>
  <c r="R25" i="3"/>
  <c r="Q25" i="3"/>
  <c r="P25" i="3"/>
  <c r="E25" i="3"/>
  <c r="U25" i="3" s="1"/>
  <c r="S24" i="3"/>
  <c r="R24" i="3"/>
  <c r="Q24" i="3"/>
  <c r="P24" i="3"/>
  <c r="E24" i="3"/>
  <c r="S23" i="3"/>
  <c r="R23" i="3"/>
  <c r="Q23" i="3"/>
  <c r="P23" i="3"/>
  <c r="E23" i="3"/>
  <c r="S22" i="3"/>
  <c r="R22" i="3"/>
  <c r="Q22" i="3"/>
  <c r="P22" i="3"/>
  <c r="E22" i="3"/>
  <c r="U22" i="3" s="1"/>
  <c r="U21" i="3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P19" i="3"/>
  <c r="E19" i="3"/>
  <c r="U19" i="3" s="1"/>
  <c r="S18" i="3"/>
  <c r="R18" i="3"/>
  <c r="Q18" i="3"/>
  <c r="P18" i="3"/>
  <c r="E18" i="3"/>
  <c r="T18" i="3" s="1"/>
  <c r="S17" i="3"/>
  <c r="R17" i="3"/>
  <c r="Q17" i="3"/>
  <c r="P17" i="3"/>
  <c r="E17" i="3"/>
  <c r="U17" i="3" s="1"/>
  <c r="S16" i="3"/>
  <c r="R16" i="3"/>
  <c r="Q16" i="3"/>
  <c r="P16" i="3"/>
  <c r="E16" i="3"/>
  <c r="S15" i="3"/>
  <c r="R15" i="3"/>
  <c r="Q15" i="3"/>
  <c r="P15" i="3"/>
  <c r="E15" i="3"/>
  <c r="U15" i="3" s="1"/>
  <c r="S14" i="3"/>
  <c r="R14" i="3"/>
  <c r="Q14" i="3"/>
  <c r="P14" i="3"/>
  <c r="E14" i="3"/>
  <c r="U14" i="3" s="1"/>
  <c r="S13" i="3"/>
  <c r="R13" i="3"/>
  <c r="Q13" i="3"/>
  <c r="P13" i="3"/>
  <c r="E13" i="3"/>
  <c r="T13" i="3" s="1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T10" i="3" s="1"/>
  <c r="S9" i="3"/>
  <c r="S64" i="2"/>
  <c r="R64" i="2"/>
  <c r="Q64" i="2"/>
  <c r="P64" i="2"/>
  <c r="E64" i="2"/>
  <c r="T64" i="2" s="1"/>
  <c r="S63" i="2"/>
  <c r="R63" i="2"/>
  <c r="Q63" i="2"/>
  <c r="P63" i="2"/>
  <c r="E63" i="2"/>
  <c r="U63" i="2" s="1"/>
  <c r="U60" i="2"/>
  <c r="T60" i="2"/>
  <c r="S60" i="2"/>
  <c r="R60" i="2"/>
  <c r="Q60" i="2"/>
  <c r="P60" i="2"/>
  <c r="E60" i="2"/>
  <c r="S59" i="2"/>
  <c r="R59" i="2"/>
  <c r="Q59" i="2"/>
  <c r="P59" i="2"/>
  <c r="E59" i="2"/>
  <c r="S58" i="2"/>
  <c r="R58" i="2"/>
  <c r="Q58" i="2"/>
  <c r="P58" i="2"/>
  <c r="E58" i="2"/>
  <c r="U58" i="2" s="1"/>
  <c r="U57" i="2"/>
  <c r="T57" i="2"/>
  <c r="S57" i="2"/>
  <c r="R57" i="2"/>
  <c r="Q57" i="2"/>
  <c r="P57" i="2"/>
  <c r="E57" i="2"/>
  <c r="S56" i="2"/>
  <c r="S55" i="2"/>
  <c r="R55" i="2"/>
  <c r="Q55" i="2"/>
  <c r="P55" i="2"/>
  <c r="E55" i="2"/>
  <c r="U54" i="2"/>
  <c r="T54" i="2"/>
  <c r="S54" i="2"/>
  <c r="R54" i="2"/>
  <c r="Q54" i="2"/>
  <c r="P54" i="2"/>
  <c r="E54" i="2"/>
  <c r="S53" i="2"/>
  <c r="R53" i="2"/>
  <c r="Q53" i="2"/>
  <c r="P53" i="2"/>
  <c r="E53" i="2"/>
  <c r="U53" i="2" s="1"/>
  <c r="S52" i="2"/>
  <c r="R52" i="2"/>
  <c r="Q52" i="2"/>
  <c r="P52" i="2"/>
  <c r="E52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U47" i="2"/>
  <c r="T47" i="2"/>
  <c r="S47" i="2"/>
  <c r="R47" i="2"/>
  <c r="Q47" i="2"/>
  <c r="P47" i="2"/>
  <c r="E47" i="2"/>
  <c r="S46" i="2"/>
  <c r="R46" i="2"/>
  <c r="Q46" i="2"/>
  <c r="P46" i="2"/>
  <c r="E46" i="2"/>
  <c r="U46" i="2" s="1"/>
  <c r="S45" i="2"/>
  <c r="R45" i="2"/>
  <c r="Q45" i="2"/>
  <c r="P45" i="2"/>
  <c r="E45" i="2"/>
  <c r="S44" i="2"/>
  <c r="S42" i="2"/>
  <c r="R42" i="2"/>
  <c r="Q42" i="2"/>
  <c r="P42" i="2"/>
  <c r="E42" i="2"/>
  <c r="U42" i="2" s="1"/>
  <c r="S41" i="2"/>
  <c r="R41" i="2"/>
  <c r="Q41" i="2"/>
  <c r="P41" i="2"/>
  <c r="E41" i="2"/>
  <c r="U41" i="2" s="1"/>
  <c r="S40" i="2"/>
  <c r="R40" i="2"/>
  <c r="Q40" i="2"/>
  <c r="P40" i="2"/>
  <c r="E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U36" i="2" s="1"/>
  <c r="S35" i="2"/>
  <c r="R35" i="2"/>
  <c r="Q35" i="2"/>
  <c r="P35" i="2"/>
  <c r="E35" i="2"/>
  <c r="U35" i="2" s="1"/>
  <c r="U34" i="2"/>
  <c r="S34" i="2"/>
  <c r="R34" i="2"/>
  <c r="Q34" i="2"/>
  <c r="P34" i="2"/>
  <c r="E34" i="2"/>
  <c r="T34" i="2" s="1"/>
  <c r="S33" i="2"/>
  <c r="R33" i="2"/>
  <c r="Q33" i="2"/>
  <c r="P33" i="2"/>
  <c r="T33" i="2" s="1"/>
  <c r="E33" i="2"/>
  <c r="S32" i="2"/>
  <c r="R32" i="2"/>
  <c r="Q32" i="2"/>
  <c r="P32" i="2"/>
  <c r="E32" i="2"/>
  <c r="T32" i="2" s="1"/>
  <c r="S31" i="2"/>
  <c r="R31" i="2"/>
  <c r="Q31" i="2"/>
  <c r="P31" i="2"/>
  <c r="E31" i="2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S27" i="2"/>
  <c r="R27" i="2"/>
  <c r="Q27" i="2"/>
  <c r="P27" i="2"/>
  <c r="E27" i="2"/>
  <c r="T27" i="2" s="1"/>
  <c r="S26" i="2"/>
  <c r="R26" i="2"/>
  <c r="Q26" i="2"/>
  <c r="P26" i="2"/>
  <c r="E26" i="2"/>
  <c r="U26" i="2" s="1"/>
  <c r="S25" i="2"/>
  <c r="R25" i="2"/>
  <c r="Q25" i="2"/>
  <c r="P25" i="2"/>
  <c r="E25" i="2"/>
  <c r="T25" i="2" s="1"/>
  <c r="U24" i="2"/>
  <c r="T24" i="2"/>
  <c r="S24" i="2"/>
  <c r="R24" i="2"/>
  <c r="Q24" i="2"/>
  <c r="P24" i="2"/>
  <c r="E24" i="2"/>
  <c r="U23" i="2"/>
  <c r="T23" i="2"/>
  <c r="S23" i="2"/>
  <c r="R23" i="2"/>
  <c r="Q23" i="2"/>
  <c r="P23" i="2"/>
  <c r="E23" i="2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T19" i="2" s="1"/>
  <c r="S18" i="2"/>
  <c r="R18" i="2"/>
  <c r="Q18" i="2"/>
  <c r="P18" i="2"/>
  <c r="E18" i="2"/>
  <c r="U18" i="2" s="1"/>
  <c r="S17" i="2"/>
  <c r="R17" i="2"/>
  <c r="Q17" i="2"/>
  <c r="P17" i="2"/>
  <c r="E17" i="2"/>
  <c r="U17" i="2" s="1"/>
  <c r="S16" i="2"/>
  <c r="R16" i="2"/>
  <c r="Q16" i="2"/>
  <c r="P16" i="2"/>
  <c r="T16" i="2" s="1"/>
  <c r="E16" i="2"/>
  <c r="S15" i="2"/>
  <c r="R15" i="2"/>
  <c r="Q15" i="2"/>
  <c r="P15" i="2"/>
  <c r="E15" i="2"/>
  <c r="U15" i="2" s="1"/>
  <c r="S14" i="2"/>
  <c r="R14" i="2"/>
  <c r="Q14" i="2"/>
  <c r="P14" i="2"/>
  <c r="E14" i="2"/>
  <c r="S13" i="2"/>
  <c r="R13" i="2"/>
  <c r="Q13" i="2"/>
  <c r="P13" i="2"/>
  <c r="E13" i="2"/>
  <c r="T13" i="2" s="1"/>
  <c r="S12" i="2"/>
  <c r="R12" i="2"/>
  <c r="Q12" i="2"/>
  <c r="P12" i="2"/>
  <c r="E12" i="2"/>
  <c r="U12" i="2" s="1"/>
  <c r="S11" i="2"/>
  <c r="R11" i="2"/>
  <c r="Q11" i="2"/>
  <c r="P11" i="2"/>
  <c r="E11" i="2"/>
  <c r="T11" i="2" s="1"/>
  <c r="S10" i="2"/>
  <c r="R10" i="2"/>
  <c r="Q10" i="2"/>
  <c r="P10" i="2"/>
  <c r="E10" i="2"/>
  <c r="S64" i="1"/>
  <c r="R64" i="1"/>
  <c r="Q64" i="1"/>
  <c r="P64" i="1"/>
  <c r="E64" i="1"/>
  <c r="U64" i="1" s="1"/>
  <c r="S63" i="1"/>
  <c r="R63" i="1"/>
  <c r="Q63" i="1"/>
  <c r="Q62" i="1" s="1"/>
  <c r="P63" i="1"/>
  <c r="P62" i="1" s="1"/>
  <c r="E63" i="1"/>
  <c r="R62" i="1"/>
  <c r="S60" i="1"/>
  <c r="R60" i="1"/>
  <c r="Q60" i="1"/>
  <c r="P60" i="1"/>
  <c r="E60" i="1"/>
  <c r="T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U57" i="1"/>
  <c r="T57" i="1"/>
  <c r="S57" i="1"/>
  <c r="R57" i="1"/>
  <c r="Q57" i="1"/>
  <c r="P57" i="1"/>
  <c r="E57" i="1"/>
  <c r="S55" i="1"/>
  <c r="R55" i="1"/>
  <c r="Q55" i="1"/>
  <c r="P55" i="1"/>
  <c r="E55" i="1"/>
  <c r="T55" i="1" s="1"/>
  <c r="S54" i="1"/>
  <c r="R54" i="1"/>
  <c r="Q54" i="1"/>
  <c r="P54" i="1"/>
  <c r="E54" i="1"/>
  <c r="U54" i="1" s="1"/>
  <c r="S53" i="1"/>
  <c r="R53" i="1"/>
  <c r="Q53" i="1"/>
  <c r="P53" i="1"/>
  <c r="E53" i="1"/>
  <c r="U53" i="1" s="1"/>
  <c r="U52" i="1"/>
  <c r="S52" i="1"/>
  <c r="R52" i="1"/>
  <c r="Q52" i="1"/>
  <c r="P52" i="1"/>
  <c r="E52" i="1"/>
  <c r="T52" i="1" s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T48" i="1" s="1"/>
  <c r="T47" i="1"/>
  <c r="S47" i="1"/>
  <c r="R47" i="1"/>
  <c r="Q47" i="1"/>
  <c r="U47" i="1" s="1"/>
  <c r="P47" i="1"/>
  <c r="E47" i="1"/>
  <c r="S46" i="1"/>
  <c r="R46" i="1"/>
  <c r="Q46" i="1"/>
  <c r="U46" i="1" s="1"/>
  <c r="P46" i="1"/>
  <c r="E46" i="1"/>
  <c r="U45" i="1"/>
  <c r="T45" i="1"/>
  <c r="S45" i="1"/>
  <c r="R45" i="1"/>
  <c r="Q45" i="1"/>
  <c r="P45" i="1"/>
  <c r="E45" i="1"/>
  <c r="S44" i="1"/>
  <c r="R44" i="1"/>
  <c r="S42" i="1"/>
  <c r="R42" i="1"/>
  <c r="Q42" i="1"/>
  <c r="P42" i="1"/>
  <c r="E42" i="1"/>
  <c r="T42" i="1" s="1"/>
  <c r="S41" i="1"/>
  <c r="R41" i="1"/>
  <c r="Q41" i="1"/>
  <c r="P41" i="1"/>
  <c r="E41" i="1"/>
  <c r="S40" i="1"/>
  <c r="R40" i="1"/>
  <c r="Q40" i="1"/>
  <c r="P40" i="1"/>
  <c r="E40" i="1"/>
  <c r="T40" i="1" s="1"/>
  <c r="S39" i="1"/>
  <c r="R39" i="1"/>
  <c r="Q39" i="1"/>
  <c r="P39" i="1"/>
  <c r="E39" i="1"/>
  <c r="U39" i="1" s="1"/>
  <c r="S38" i="1"/>
  <c r="R38" i="1"/>
  <c r="Q38" i="1"/>
  <c r="P38" i="1"/>
  <c r="E38" i="1"/>
  <c r="T38" i="1" s="1"/>
  <c r="S37" i="1"/>
  <c r="R37" i="1"/>
  <c r="Q37" i="1"/>
  <c r="P37" i="1"/>
  <c r="E37" i="1"/>
  <c r="U37" i="1" s="1"/>
  <c r="S36" i="1"/>
  <c r="R36" i="1"/>
  <c r="Q36" i="1"/>
  <c r="P36" i="1"/>
  <c r="E36" i="1"/>
  <c r="T36" i="1" s="1"/>
  <c r="S35" i="1"/>
  <c r="R35" i="1"/>
  <c r="Q35" i="1"/>
  <c r="P35" i="1"/>
  <c r="E35" i="1"/>
  <c r="U35" i="1" s="1"/>
  <c r="S34" i="1"/>
  <c r="R34" i="1"/>
  <c r="Q34" i="1"/>
  <c r="P34" i="1"/>
  <c r="E34" i="1"/>
  <c r="S33" i="1"/>
  <c r="R33" i="1"/>
  <c r="Q33" i="1"/>
  <c r="P33" i="1"/>
  <c r="E33" i="1"/>
  <c r="U33" i="1" s="1"/>
  <c r="U32" i="1"/>
  <c r="T32" i="1"/>
  <c r="S32" i="1"/>
  <c r="R32" i="1"/>
  <c r="Q32" i="1"/>
  <c r="P32" i="1"/>
  <c r="E32" i="1"/>
  <c r="S31" i="1"/>
  <c r="R31" i="1"/>
  <c r="Q31" i="1"/>
  <c r="P31" i="1"/>
  <c r="E31" i="1"/>
  <c r="T31" i="1" s="1"/>
  <c r="S30" i="1"/>
  <c r="R30" i="1"/>
  <c r="Q30" i="1"/>
  <c r="P30" i="1"/>
  <c r="E30" i="1"/>
  <c r="T30" i="1" s="1"/>
  <c r="S29" i="1"/>
  <c r="R29" i="1"/>
  <c r="Q29" i="1"/>
  <c r="P29" i="1"/>
  <c r="E29" i="1"/>
  <c r="R28" i="1"/>
  <c r="T27" i="1"/>
  <c r="S27" i="1"/>
  <c r="R27" i="1"/>
  <c r="Q27" i="1"/>
  <c r="U27" i="1" s="1"/>
  <c r="P27" i="1"/>
  <c r="E27" i="1"/>
  <c r="S26" i="1"/>
  <c r="R26" i="1"/>
  <c r="Q26" i="1"/>
  <c r="P26" i="1"/>
  <c r="E26" i="1"/>
  <c r="S25" i="1"/>
  <c r="R25" i="1"/>
  <c r="Q25" i="1"/>
  <c r="P25" i="1"/>
  <c r="E25" i="1"/>
  <c r="T25" i="1" s="1"/>
  <c r="S24" i="1"/>
  <c r="R24" i="1"/>
  <c r="Q24" i="1"/>
  <c r="P24" i="1"/>
  <c r="E24" i="1"/>
  <c r="U24" i="1" s="1"/>
  <c r="U23" i="1"/>
  <c r="T23" i="1"/>
  <c r="S23" i="1"/>
  <c r="R23" i="1"/>
  <c r="Q23" i="1"/>
  <c r="P23" i="1"/>
  <c r="E23" i="1"/>
  <c r="U22" i="1"/>
  <c r="T22" i="1"/>
  <c r="S22" i="1"/>
  <c r="R22" i="1"/>
  <c r="Q22" i="1"/>
  <c r="P22" i="1"/>
  <c r="E22" i="1"/>
  <c r="S21" i="1"/>
  <c r="R21" i="1"/>
  <c r="Q21" i="1"/>
  <c r="P21" i="1"/>
  <c r="E21" i="1"/>
  <c r="U21" i="1" s="1"/>
  <c r="U20" i="1"/>
  <c r="T20" i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U16" i="1"/>
  <c r="T16" i="1"/>
  <c r="S16" i="1"/>
  <c r="R16" i="1"/>
  <c r="Q16" i="1"/>
  <c r="P16" i="1"/>
  <c r="E16" i="1"/>
  <c r="S15" i="1"/>
  <c r="R15" i="1"/>
  <c r="Q15" i="1"/>
  <c r="P15" i="1"/>
  <c r="E15" i="1"/>
  <c r="T14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P10" i="1"/>
  <c r="E10" i="1"/>
  <c r="T10" i="1" s="1"/>
  <c r="S9" i="1"/>
  <c r="R9" i="1"/>
  <c r="C43" i="11" l="1"/>
  <c r="T26" i="4"/>
  <c r="U26" i="4"/>
  <c r="T58" i="8"/>
  <c r="U58" i="8"/>
  <c r="T16" i="14"/>
  <c r="U16" i="14"/>
  <c r="T32" i="18"/>
  <c r="U32" i="18"/>
  <c r="U36" i="18"/>
  <c r="T36" i="18"/>
  <c r="U42" i="22"/>
  <c r="T42" i="22"/>
  <c r="U49" i="32"/>
  <c r="T49" i="32"/>
  <c r="U16" i="36"/>
  <c r="T16" i="36"/>
  <c r="U55" i="37"/>
  <c r="T55" i="37"/>
  <c r="U34" i="39"/>
  <c r="T34" i="39"/>
  <c r="C61" i="16"/>
  <c r="T22" i="24"/>
  <c r="U22" i="24"/>
  <c r="T38" i="29"/>
  <c r="U38" i="29"/>
  <c r="U39" i="31"/>
  <c r="T39" i="31"/>
  <c r="N43" i="5"/>
  <c r="T15" i="1"/>
  <c r="U15" i="1"/>
  <c r="U13" i="22"/>
  <c r="T13" i="22"/>
  <c r="U55" i="2"/>
  <c r="T55" i="2"/>
  <c r="U19" i="4"/>
  <c r="T19" i="4"/>
  <c r="U16" i="18"/>
  <c r="T16" i="18"/>
  <c r="U37" i="20"/>
  <c r="U14" i="24"/>
  <c r="T30" i="25"/>
  <c r="U30" i="25"/>
  <c r="E62" i="27"/>
  <c r="U62" i="27" s="1"/>
  <c r="U63" i="27"/>
  <c r="T63" i="27"/>
  <c r="U18" i="32"/>
  <c r="T18" i="32"/>
  <c r="T55" i="33"/>
  <c r="U55" i="33"/>
  <c r="T45" i="35"/>
  <c r="U45" i="35"/>
  <c r="U57" i="35"/>
  <c r="U33" i="37"/>
  <c r="T33" i="37"/>
  <c r="M61" i="4"/>
  <c r="M65" i="4" s="1"/>
  <c r="J8" i="3"/>
  <c r="R9" i="3"/>
  <c r="H43" i="33"/>
  <c r="N43" i="8"/>
  <c r="I43" i="6"/>
  <c r="K43" i="3"/>
  <c r="S43" i="3" s="1"/>
  <c r="S44" i="3"/>
  <c r="W43" i="39"/>
  <c r="S56" i="28"/>
  <c r="K43" i="28"/>
  <c r="S43" i="28" s="1"/>
  <c r="U34" i="3"/>
  <c r="U38" i="3"/>
  <c r="U63" i="3"/>
  <c r="T63" i="3"/>
  <c r="U55" i="5"/>
  <c r="U45" i="6"/>
  <c r="U13" i="7"/>
  <c r="U23" i="8"/>
  <c r="U17" i="9"/>
  <c r="U25" i="9"/>
  <c r="U52" i="10"/>
  <c r="T52" i="10"/>
  <c r="U34" i="11"/>
  <c r="U47" i="11"/>
  <c r="U31" i="13"/>
  <c r="T31" i="13"/>
  <c r="T37" i="14"/>
  <c r="U54" i="14"/>
  <c r="U18" i="17"/>
  <c r="U38" i="17"/>
  <c r="U42" i="17"/>
  <c r="U49" i="17"/>
  <c r="T49" i="17"/>
  <c r="U30" i="27"/>
  <c r="T30" i="27"/>
  <c r="T60" i="30"/>
  <c r="U60" i="30"/>
  <c r="F43" i="9"/>
  <c r="J43" i="38"/>
  <c r="R43" i="38" s="1"/>
  <c r="R56" i="38"/>
  <c r="O43" i="35"/>
  <c r="T15" i="4"/>
  <c r="U15" i="4"/>
  <c r="U29" i="5"/>
  <c r="T25" i="7"/>
  <c r="U24" i="8"/>
  <c r="T24" i="8"/>
  <c r="T54" i="8"/>
  <c r="U18" i="9"/>
  <c r="T18" i="9"/>
  <c r="T48" i="10"/>
  <c r="U48" i="10"/>
  <c r="T55" i="10"/>
  <c r="T48" i="11"/>
  <c r="U48" i="11"/>
  <c r="T55" i="11"/>
  <c r="U42" i="14"/>
  <c r="T42" i="14"/>
  <c r="U59" i="14"/>
  <c r="U41" i="16"/>
  <c r="U55" i="16"/>
  <c r="T36" i="19"/>
  <c r="T45" i="19"/>
  <c r="T53" i="19"/>
  <c r="T17" i="20"/>
  <c r="U21" i="20"/>
  <c r="T25" i="20"/>
  <c r="U29" i="20"/>
  <c r="T19" i="21"/>
  <c r="T39" i="22"/>
  <c r="U39" i="22"/>
  <c r="T13" i="25"/>
  <c r="T57" i="25"/>
  <c r="U29" i="28"/>
  <c r="T29" i="28"/>
  <c r="U10" i="29"/>
  <c r="U14" i="32"/>
  <c r="T14" i="32"/>
  <c r="T42" i="33"/>
  <c r="U42" i="33"/>
  <c r="U15" i="34"/>
  <c r="T15" i="34"/>
  <c r="U32" i="34"/>
  <c r="T46" i="34"/>
  <c r="U54" i="39"/>
  <c r="T54" i="39"/>
  <c r="R9" i="34"/>
  <c r="O61" i="31"/>
  <c r="L8" i="3"/>
  <c r="W8" i="17"/>
  <c r="V65" i="6"/>
  <c r="M8" i="28"/>
  <c r="I8" i="26"/>
  <c r="I43" i="17"/>
  <c r="D43" i="4"/>
  <c r="D61" i="4" s="1"/>
  <c r="D65" i="4" s="1"/>
  <c r="M43" i="3"/>
  <c r="T46" i="1"/>
  <c r="T53" i="1"/>
  <c r="T17" i="2"/>
  <c r="T48" i="3"/>
  <c r="T30" i="5"/>
  <c r="U30" i="5"/>
  <c r="U50" i="12"/>
  <c r="T50" i="12"/>
  <c r="T14" i="13"/>
  <c r="U14" i="13"/>
  <c r="U49" i="13"/>
  <c r="U15" i="15"/>
  <c r="T15" i="15"/>
  <c r="T30" i="15"/>
  <c r="T30" i="16"/>
  <c r="U26" i="17"/>
  <c r="U64" i="18"/>
  <c r="T17" i="19"/>
  <c r="T29" i="19"/>
  <c r="T49" i="24"/>
  <c r="T58" i="24"/>
  <c r="T37" i="26"/>
  <c r="U37" i="26"/>
  <c r="T10" i="27"/>
  <c r="T25" i="27"/>
  <c r="U25" i="30"/>
  <c r="T25" i="30"/>
  <c r="U37" i="34"/>
  <c r="U52" i="36"/>
  <c r="T52" i="36"/>
  <c r="T15" i="37"/>
  <c r="U17" i="39"/>
  <c r="R9" i="6"/>
  <c r="W8" i="38"/>
  <c r="S28" i="21"/>
  <c r="F61" i="2"/>
  <c r="J8" i="25"/>
  <c r="R28" i="25"/>
  <c r="U59" i="2"/>
  <c r="T59" i="2"/>
  <c r="T17" i="30"/>
  <c r="I43" i="34"/>
  <c r="O43" i="20"/>
  <c r="W43" i="14"/>
  <c r="W43" i="3"/>
  <c r="T18" i="2"/>
  <c r="T22" i="2"/>
  <c r="T31" i="2"/>
  <c r="T53" i="2"/>
  <c r="T15" i="3"/>
  <c r="U24" i="3"/>
  <c r="T24" i="3"/>
  <c r="U17" i="8"/>
  <c r="T14" i="10"/>
  <c r="T22" i="10"/>
  <c r="T57" i="10"/>
  <c r="U27" i="11"/>
  <c r="T32" i="11"/>
  <c r="U50" i="13"/>
  <c r="U10" i="14"/>
  <c r="T14" i="14"/>
  <c r="U26" i="14"/>
  <c r="T49" i="14"/>
  <c r="U49" i="14"/>
  <c r="U20" i="16"/>
  <c r="T31" i="16"/>
  <c r="U30" i="18"/>
  <c r="T40" i="23"/>
  <c r="U40" i="23"/>
  <c r="T26" i="27"/>
  <c r="T22" i="30"/>
  <c r="U22" i="30"/>
  <c r="T34" i="30"/>
  <c r="T42" i="30"/>
  <c r="U10" i="33"/>
  <c r="U24" i="35"/>
  <c r="T24" i="35"/>
  <c r="B8" i="28"/>
  <c r="J43" i="34"/>
  <c r="R43" i="34" s="1"/>
  <c r="I43" i="29"/>
  <c r="O43" i="9"/>
  <c r="U35" i="6"/>
  <c r="T35" i="6"/>
  <c r="T21" i="11"/>
  <c r="U21" i="11"/>
  <c r="T41" i="11"/>
  <c r="U41" i="11"/>
  <c r="T22" i="31"/>
  <c r="U22" i="31"/>
  <c r="U12" i="10"/>
  <c r="T12" i="10"/>
  <c r="T21" i="22"/>
  <c r="U21" i="22"/>
  <c r="T21" i="29"/>
  <c r="U21" i="29"/>
  <c r="T45" i="38"/>
  <c r="U45" i="38"/>
  <c r="C8" i="11"/>
  <c r="U31" i="6"/>
  <c r="T32" i="19"/>
  <c r="U32" i="19"/>
  <c r="U64" i="21"/>
  <c r="T64" i="21"/>
  <c r="T59" i="28"/>
  <c r="U59" i="28"/>
  <c r="T34" i="29"/>
  <c r="U34" i="29"/>
  <c r="T35" i="31"/>
  <c r="U35" i="31"/>
  <c r="U34" i="25"/>
  <c r="T34" i="25"/>
  <c r="U50" i="26"/>
  <c r="T50" i="26"/>
  <c r="U31" i="31"/>
  <c r="U53" i="9"/>
  <c r="T53" i="9"/>
  <c r="T47" i="15"/>
  <c r="U55" i="20"/>
  <c r="T21" i="25"/>
  <c r="U21" i="25"/>
  <c r="U23" i="28"/>
  <c r="U15" i="6"/>
  <c r="T15" i="6"/>
  <c r="T59" i="10"/>
  <c r="U30" i="13"/>
  <c r="T14" i="3"/>
  <c r="U59" i="4"/>
  <c r="T59" i="4"/>
  <c r="T16" i="8"/>
  <c r="T39" i="9"/>
  <c r="T10" i="11"/>
  <c r="T22" i="11"/>
  <c r="T59" i="18"/>
  <c r="U59" i="18"/>
  <c r="U50" i="24"/>
  <c r="T50" i="24"/>
  <c r="T33" i="30"/>
  <c r="U13" i="33"/>
  <c r="T23" i="34"/>
  <c r="H61" i="19"/>
  <c r="H65" i="19" s="1"/>
  <c r="U14" i="2"/>
  <c r="T14" i="2"/>
  <c r="T36" i="4"/>
  <c r="U36" i="4"/>
  <c r="U26" i="5"/>
  <c r="T26" i="5"/>
  <c r="U42" i="7"/>
  <c r="U40" i="9"/>
  <c r="T40" i="9"/>
  <c r="T34" i="10"/>
  <c r="T41" i="1"/>
  <c r="U41" i="1"/>
  <c r="T18" i="7"/>
  <c r="T19" i="12"/>
  <c r="U30" i="14"/>
  <c r="Q9" i="19"/>
  <c r="R28" i="4"/>
  <c r="U14" i="5"/>
  <c r="T14" i="5"/>
  <c r="U16" i="24"/>
  <c r="T16" i="24"/>
  <c r="W43" i="15"/>
  <c r="U46" i="3"/>
  <c r="T46" i="3"/>
  <c r="U53" i="10"/>
  <c r="U45" i="23"/>
  <c r="T45" i="23"/>
  <c r="U58" i="36"/>
  <c r="T58" i="36"/>
  <c r="V43" i="25"/>
  <c r="U25" i="2"/>
  <c r="U23" i="7"/>
  <c r="P56" i="14"/>
  <c r="U39" i="16"/>
  <c r="T39" i="16"/>
  <c r="U36" i="25"/>
  <c r="T36" i="25"/>
  <c r="T37" i="1"/>
  <c r="T47" i="18"/>
  <c r="U31" i="27"/>
  <c r="T33" i="32"/>
  <c r="U33" i="32"/>
  <c r="U35" i="10"/>
  <c r="T12" i="12"/>
  <c r="T25" i="12"/>
  <c r="U25" i="12"/>
  <c r="U32" i="16"/>
  <c r="T32" i="16"/>
  <c r="T20" i="17"/>
  <c r="U30" i="21"/>
  <c r="T30" i="21"/>
  <c r="U38" i="21"/>
  <c r="T38" i="21"/>
  <c r="T14" i="23"/>
  <c r="U64" i="30"/>
  <c r="T64" i="30"/>
  <c r="T48" i="32"/>
  <c r="U48" i="32"/>
  <c r="T63" i="33"/>
  <c r="U26" i="36"/>
  <c r="H8" i="2"/>
  <c r="N43" i="26"/>
  <c r="C43" i="8"/>
  <c r="T63" i="2"/>
  <c r="U51" i="4"/>
  <c r="T51" i="6"/>
  <c r="U12" i="7"/>
  <c r="T12" i="7"/>
  <c r="T16" i="7"/>
  <c r="U54" i="7"/>
  <c r="T31" i="8"/>
  <c r="T34" i="8"/>
  <c r="U16" i="9"/>
  <c r="T16" i="9"/>
  <c r="U23" i="10"/>
  <c r="T63" i="10"/>
  <c r="U46" i="11"/>
  <c r="T21" i="12"/>
  <c r="U21" i="12"/>
  <c r="U33" i="13"/>
  <c r="U46" i="15"/>
  <c r="U53" i="15"/>
  <c r="T63" i="15"/>
  <c r="U17" i="21"/>
  <c r="U34" i="21"/>
  <c r="T34" i="21"/>
  <c r="U23" i="23"/>
  <c r="T23" i="23"/>
  <c r="U45" i="26"/>
  <c r="T45" i="26"/>
  <c r="T12" i="29"/>
  <c r="T16" i="29"/>
  <c r="U26" i="30"/>
  <c r="P44" i="30"/>
  <c r="T23" i="36"/>
  <c r="U23" i="36"/>
  <c r="U13" i="37"/>
  <c r="U21" i="37"/>
  <c r="U24" i="39"/>
  <c r="T24" i="39"/>
  <c r="T52" i="39"/>
  <c r="U52" i="39"/>
  <c r="M43" i="7"/>
  <c r="U16" i="10"/>
  <c r="T16" i="10"/>
  <c r="U17" i="16"/>
  <c r="T17" i="16"/>
  <c r="U42" i="24"/>
  <c r="T42" i="24"/>
  <c r="T14" i="31"/>
  <c r="U14" i="31"/>
  <c r="T20" i="33"/>
  <c r="U20" i="33"/>
  <c r="T63" i="38"/>
  <c r="U63" i="38"/>
  <c r="U18" i="12"/>
  <c r="T18" i="12"/>
  <c r="U13" i="16"/>
  <c r="U41" i="20"/>
  <c r="T41" i="20"/>
  <c r="T25" i="39"/>
  <c r="U25" i="39"/>
  <c r="S28" i="30"/>
  <c r="K8" i="30"/>
  <c r="T40" i="8"/>
  <c r="U40" i="8"/>
  <c r="N43" i="32"/>
  <c r="T64" i="24"/>
  <c r="U64" i="24"/>
  <c r="T39" i="1"/>
  <c r="U52" i="2"/>
  <c r="T52" i="2"/>
  <c r="U39" i="6"/>
  <c r="T29" i="2"/>
  <c r="T22" i="3"/>
  <c r="T45" i="9"/>
  <c r="T26" i="16"/>
  <c r="U60" i="16"/>
  <c r="U27" i="17"/>
  <c r="T27" i="17"/>
  <c r="U22" i="19"/>
  <c r="T22" i="19"/>
  <c r="T34" i="23"/>
  <c r="T38" i="27"/>
  <c r="U64" i="29"/>
  <c r="T64" i="29"/>
  <c r="T41" i="30"/>
  <c r="I8" i="14"/>
  <c r="S9" i="2"/>
  <c r="U10" i="3"/>
  <c r="U27" i="6"/>
  <c r="T10" i="20"/>
  <c r="U10" i="20"/>
  <c r="U58" i="27"/>
  <c r="T58" i="27"/>
  <c r="U20" i="28"/>
  <c r="U11" i="31"/>
  <c r="U10" i="39"/>
  <c r="T10" i="39"/>
  <c r="U13" i="5"/>
  <c r="U30" i="7"/>
  <c r="U15" i="11"/>
  <c r="T15" i="11"/>
  <c r="U21" i="23"/>
  <c r="U59" i="35"/>
  <c r="T59" i="35"/>
  <c r="K43" i="36"/>
  <c r="S43" i="36" s="1"/>
  <c r="S56" i="36"/>
  <c r="U23" i="9"/>
  <c r="T54" i="27"/>
  <c r="U54" i="27"/>
  <c r="V43" i="14"/>
  <c r="T55" i="13"/>
  <c r="U55" i="13"/>
  <c r="U42" i="18"/>
  <c r="T42" i="18"/>
  <c r="U32" i="29"/>
  <c r="T32" i="29"/>
  <c r="U17" i="31"/>
  <c r="T17" i="31"/>
  <c r="U49" i="2"/>
  <c r="U22" i="14"/>
  <c r="T49" i="15"/>
  <c r="T58" i="15"/>
  <c r="U58" i="15"/>
  <c r="U32" i="23"/>
  <c r="T32" i="23"/>
  <c r="U36" i="27"/>
  <c r="T36" i="27"/>
  <c r="M43" i="26"/>
  <c r="H43" i="10"/>
  <c r="U20" i="12"/>
  <c r="T21" i="1"/>
  <c r="T10" i="18"/>
  <c r="U13" i="21"/>
  <c r="U40" i="25"/>
  <c r="U31" i="34"/>
  <c r="T31" i="34"/>
  <c r="U48" i="39"/>
  <c r="T48" i="39"/>
  <c r="J8" i="2"/>
  <c r="R8" i="2" s="1"/>
  <c r="R9" i="2"/>
  <c r="R28" i="15"/>
  <c r="S28" i="10"/>
  <c r="H43" i="38"/>
  <c r="U14" i="12"/>
  <c r="T14" i="12"/>
  <c r="T49" i="12"/>
  <c r="U49" i="12"/>
  <c r="T47" i="16"/>
  <c r="U47" i="16"/>
  <c r="U54" i="32"/>
  <c r="T54" i="32"/>
  <c r="T12" i="2"/>
  <c r="U35" i="13"/>
  <c r="T35" i="13"/>
  <c r="T59" i="15"/>
  <c r="T64" i="19"/>
  <c r="U64" i="19"/>
  <c r="T12" i="23"/>
  <c r="T29" i="25"/>
  <c r="T26" i="31"/>
  <c r="T53" i="35"/>
  <c r="U53" i="35"/>
  <c r="U46" i="36"/>
  <c r="T37" i="37"/>
  <c r="U37" i="37"/>
  <c r="T34" i="9"/>
  <c r="T57" i="9"/>
  <c r="U21" i="13"/>
  <c r="T64" i="1"/>
  <c r="R9" i="20"/>
  <c r="O8" i="28"/>
  <c r="O43" i="25"/>
  <c r="T22" i="9"/>
  <c r="T32" i="9"/>
  <c r="U32" i="9"/>
  <c r="T48" i="15"/>
  <c r="T25" i="19"/>
  <c r="U36" i="24"/>
  <c r="T36" i="24"/>
  <c r="T47" i="30"/>
  <c r="T26" i="33"/>
  <c r="U26" i="33"/>
  <c r="N61" i="16"/>
  <c r="K43" i="20"/>
  <c r="S43" i="20" s="1"/>
  <c r="S44" i="20"/>
  <c r="T12" i="1"/>
  <c r="T10" i="2"/>
  <c r="U10" i="2"/>
  <c r="U27" i="12"/>
  <c r="U55" i="12"/>
  <c r="T55" i="12"/>
  <c r="T18" i="36"/>
  <c r="U18" i="36"/>
  <c r="V43" i="36"/>
  <c r="T31" i="7"/>
  <c r="U31" i="7"/>
  <c r="T41" i="12"/>
  <c r="U41" i="12"/>
  <c r="T63" i="16"/>
  <c r="U63" i="16"/>
  <c r="T49" i="23"/>
  <c r="U49" i="23"/>
  <c r="U46" i="29"/>
  <c r="T46" i="29"/>
  <c r="W43" i="26"/>
  <c r="T23" i="7"/>
  <c r="U57" i="14"/>
  <c r="T57" i="14"/>
  <c r="U12" i="17"/>
  <c r="T12" i="17"/>
  <c r="U11" i="22"/>
  <c r="T11" i="22"/>
  <c r="U59" i="25"/>
  <c r="T59" i="25"/>
  <c r="U55" i="38"/>
  <c r="T55" i="38"/>
  <c r="T60" i="39"/>
  <c r="U60" i="39"/>
  <c r="C43" i="5"/>
  <c r="K43" i="4"/>
  <c r="S43" i="4" s="1"/>
  <c r="S44" i="4"/>
  <c r="T17" i="1"/>
  <c r="U17" i="1"/>
  <c r="U37" i="12"/>
  <c r="T37" i="12"/>
  <c r="U48" i="14"/>
  <c r="T59" i="38"/>
  <c r="C43" i="32"/>
  <c r="U37" i="6"/>
  <c r="T40" i="10"/>
  <c r="U40" i="10"/>
  <c r="T47" i="31"/>
  <c r="T45" i="36"/>
  <c r="U45" i="36"/>
  <c r="U30" i="38"/>
  <c r="T30" i="38"/>
  <c r="T41" i="38"/>
  <c r="O8" i="32"/>
  <c r="N43" i="31"/>
  <c r="K43" i="7"/>
  <c r="S43" i="7" s="1"/>
  <c r="T33" i="1"/>
  <c r="T40" i="2"/>
  <c r="U40" i="2"/>
  <c r="U16" i="3"/>
  <c r="T16" i="3"/>
  <c r="T47" i="9"/>
  <c r="U47" i="9"/>
  <c r="U49" i="10"/>
  <c r="T33" i="13"/>
  <c r="T60" i="4"/>
  <c r="U13" i="6"/>
  <c r="T21" i="6"/>
  <c r="U31" i="8"/>
  <c r="U48" i="8"/>
  <c r="U33" i="11"/>
  <c r="P56" i="12"/>
  <c r="U20" i="15"/>
  <c r="T32" i="15"/>
  <c r="T12" i="16"/>
  <c r="T16" i="16"/>
  <c r="T24" i="16"/>
  <c r="U26" i="18"/>
  <c r="T15" i="19"/>
  <c r="T23" i="19"/>
  <c r="U46" i="20"/>
  <c r="T18" i="21"/>
  <c r="U18" i="21"/>
  <c r="T21" i="21"/>
  <c r="Q28" i="22"/>
  <c r="U57" i="26"/>
  <c r="U58" i="28"/>
  <c r="T58" i="28"/>
  <c r="T54" i="36"/>
  <c r="U54" i="36"/>
  <c r="U16" i="2"/>
  <c r="T58" i="2"/>
  <c r="T48" i="4"/>
  <c r="U48" i="4"/>
  <c r="U57" i="6"/>
  <c r="T57" i="6"/>
  <c r="U12" i="9"/>
  <c r="T12" i="9"/>
  <c r="E56" i="13"/>
  <c r="T56" i="13" s="1"/>
  <c r="U60" i="13"/>
  <c r="T17" i="15"/>
  <c r="U17" i="15"/>
  <c r="U29" i="15"/>
  <c r="T29" i="15"/>
  <c r="T20" i="16"/>
  <c r="U22" i="18"/>
  <c r="T52" i="22"/>
  <c r="U52" i="22"/>
  <c r="T20" i="25"/>
  <c r="U27" i="25"/>
  <c r="U26" i="26"/>
  <c r="T24" i="29"/>
  <c r="T19" i="30"/>
  <c r="U19" i="30"/>
  <c r="U39" i="30"/>
  <c r="T19" i="33"/>
  <c r="U24" i="33"/>
  <c r="T24" i="33"/>
  <c r="T27" i="33"/>
  <c r="T53" i="33"/>
  <c r="T47" i="35"/>
  <c r="T55" i="35"/>
  <c r="T60" i="38"/>
  <c r="U11" i="39"/>
  <c r="U38" i="39"/>
  <c r="T38" i="39"/>
  <c r="I43" i="38"/>
  <c r="I43" i="35"/>
  <c r="G43" i="22"/>
  <c r="U33" i="29"/>
  <c r="T52" i="38"/>
  <c r="U52" i="38"/>
  <c r="U37" i="39"/>
  <c r="T37" i="39"/>
  <c r="D8" i="1"/>
  <c r="F8" i="11"/>
  <c r="I8" i="8"/>
  <c r="D8" i="6"/>
  <c r="K43" i="35"/>
  <c r="S43" i="35" s="1"/>
  <c r="G43" i="27"/>
  <c r="K43" i="21"/>
  <c r="S43" i="21" s="1"/>
  <c r="S44" i="21"/>
  <c r="C43" i="10"/>
  <c r="O43" i="6"/>
  <c r="F43" i="4"/>
  <c r="U23" i="3"/>
  <c r="U37" i="15"/>
  <c r="Q56" i="27"/>
  <c r="U18" i="30"/>
  <c r="T18" i="30"/>
  <c r="T16" i="34"/>
  <c r="U16" i="34"/>
  <c r="U33" i="39"/>
  <c r="F8" i="35"/>
  <c r="F61" i="35" s="1"/>
  <c r="F65" i="35" s="1"/>
  <c r="R9" i="32"/>
  <c r="J8" i="6"/>
  <c r="F43" i="39"/>
  <c r="L43" i="35"/>
  <c r="G8" i="26"/>
  <c r="B8" i="24"/>
  <c r="L8" i="23"/>
  <c r="G43" i="39"/>
  <c r="I43" i="27"/>
  <c r="H43" i="7"/>
  <c r="H43" i="4"/>
  <c r="V43" i="37"/>
  <c r="K43" i="26"/>
  <c r="S43" i="26" s="1"/>
  <c r="S56" i="26"/>
  <c r="G43" i="24"/>
  <c r="U46" i="12"/>
  <c r="T13" i="13"/>
  <c r="T31" i="17"/>
  <c r="U31" i="17"/>
  <c r="T47" i="25"/>
  <c r="U47" i="25"/>
  <c r="T31" i="26"/>
  <c r="U39" i="27"/>
  <c r="T39" i="27"/>
  <c r="U12" i="31"/>
  <c r="T12" i="31"/>
  <c r="L8" i="37"/>
  <c r="L61" i="37" s="1"/>
  <c r="L65" i="37" s="1"/>
  <c r="B8" i="4"/>
  <c r="F43" i="22"/>
  <c r="M43" i="18"/>
  <c r="N43" i="9"/>
  <c r="T19" i="17"/>
  <c r="U27" i="18"/>
  <c r="U11" i="19"/>
  <c r="T34" i="19"/>
  <c r="T60" i="20"/>
  <c r="U36" i="23"/>
  <c r="T36" i="23"/>
  <c r="T41" i="25"/>
  <c r="U55" i="25"/>
  <c r="U60" i="25"/>
  <c r="T52" i="26"/>
  <c r="T40" i="27"/>
  <c r="U40" i="27"/>
  <c r="T46" i="27"/>
  <c r="T33" i="28"/>
  <c r="T37" i="28"/>
  <c r="U37" i="28"/>
  <c r="T54" i="28"/>
  <c r="U63" i="30"/>
  <c r="T13" i="31"/>
  <c r="U64" i="31"/>
  <c r="U26" i="32"/>
  <c r="T26" i="32"/>
  <c r="T31" i="32"/>
  <c r="T12" i="33"/>
  <c r="U16" i="33"/>
  <c r="U30" i="34"/>
  <c r="T33" i="35"/>
  <c r="T39" i="38"/>
  <c r="I8" i="38"/>
  <c r="M8" i="35"/>
  <c r="N8" i="11"/>
  <c r="M8" i="6"/>
  <c r="C43" i="31"/>
  <c r="F43" i="28"/>
  <c r="O43" i="27"/>
  <c r="O61" i="27" s="1"/>
  <c r="O65" i="27" s="1"/>
  <c r="T39" i="20"/>
  <c r="U39" i="20"/>
  <c r="P62" i="22"/>
  <c r="T32" i="30"/>
  <c r="U32" i="30"/>
  <c r="T10" i="32"/>
  <c r="U37" i="33"/>
  <c r="T37" i="33"/>
  <c r="J8" i="9"/>
  <c r="F8" i="7"/>
  <c r="O8" i="6"/>
  <c r="J8" i="4"/>
  <c r="F43" i="31"/>
  <c r="O43" i="30"/>
  <c r="N43" i="10"/>
  <c r="I43" i="5"/>
  <c r="I43" i="32"/>
  <c r="F43" i="25"/>
  <c r="T37" i="3"/>
  <c r="U31" i="5"/>
  <c r="U20" i="9"/>
  <c r="U31" i="15"/>
  <c r="U33" i="18"/>
  <c r="T46" i="23"/>
  <c r="T33" i="24"/>
  <c r="T31" i="29"/>
  <c r="U12" i="38"/>
  <c r="T12" i="38"/>
  <c r="T49" i="39"/>
  <c r="U49" i="39"/>
  <c r="L8" i="38"/>
  <c r="G8" i="36"/>
  <c r="L8" i="25"/>
  <c r="H61" i="20"/>
  <c r="H65" i="20" s="1"/>
  <c r="G8" i="7"/>
  <c r="G61" i="7" s="1"/>
  <c r="G65" i="7" s="1"/>
  <c r="B8" i="5"/>
  <c r="K8" i="4"/>
  <c r="S8" i="4" s="1"/>
  <c r="D8" i="2"/>
  <c r="W8" i="35"/>
  <c r="W8" i="3"/>
  <c r="J8" i="34"/>
  <c r="M43" i="36"/>
  <c r="G43" i="31"/>
  <c r="M43" i="13"/>
  <c r="U37" i="3"/>
  <c r="U42" i="12"/>
  <c r="T42" i="12"/>
  <c r="U46" i="14"/>
  <c r="C61" i="26"/>
  <c r="C65" i="26" s="1"/>
  <c r="I8" i="20"/>
  <c r="C61" i="5"/>
  <c r="C65" i="5" s="1"/>
  <c r="G43" i="37"/>
  <c r="O43" i="22"/>
  <c r="N43" i="13"/>
  <c r="K43" i="2"/>
  <c r="S43" i="2" s="1"/>
  <c r="U16" i="7"/>
  <c r="T20" i="9"/>
  <c r="U60" i="12"/>
  <c r="T60" i="12"/>
  <c r="U16" i="19"/>
  <c r="T16" i="19"/>
  <c r="U33" i="3"/>
  <c r="U16" i="6"/>
  <c r="T23" i="13"/>
  <c r="T13" i="17"/>
  <c r="U22" i="28"/>
  <c r="T22" i="28"/>
  <c r="U36" i="34"/>
  <c r="T49" i="36"/>
  <c r="U49" i="36"/>
  <c r="U49" i="37"/>
  <c r="T49" i="37"/>
  <c r="T26" i="39"/>
  <c r="I8" i="36"/>
  <c r="I61" i="36" s="1"/>
  <c r="I65" i="36" s="1"/>
  <c r="I8" i="31"/>
  <c r="I61" i="31" s="1"/>
  <c r="I65" i="31" s="1"/>
  <c r="R9" i="23"/>
  <c r="C65" i="18"/>
  <c r="D8" i="10"/>
  <c r="G8" i="2"/>
  <c r="W8" i="13"/>
  <c r="W8" i="2"/>
  <c r="W61" i="2" s="1"/>
  <c r="W65" i="2" s="1"/>
  <c r="B8" i="35"/>
  <c r="J43" i="1"/>
  <c r="R43" i="1" s="1"/>
  <c r="C43" i="29"/>
  <c r="C61" i="29" s="1"/>
  <c r="C65" i="29" s="1"/>
  <c r="G43" i="20"/>
  <c r="O43" i="13"/>
  <c r="T12" i="20"/>
  <c r="U12" i="20"/>
  <c r="T33" i="22"/>
  <c r="U35" i="28"/>
  <c r="T35" i="28"/>
  <c r="U20" i="30"/>
  <c r="T20" i="30"/>
  <c r="U20" i="31"/>
  <c r="T20" i="32"/>
  <c r="U26" i="39"/>
  <c r="U45" i="39"/>
  <c r="T45" i="39"/>
  <c r="O8" i="1"/>
  <c r="O8" i="22"/>
  <c r="H8" i="17"/>
  <c r="H61" i="17" s="1"/>
  <c r="H65" i="17" s="1"/>
  <c r="N8" i="6"/>
  <c r="I8" i="4"/>
  <c r="K8" i="36"/>
  <c r="K61" i="36" s="1"/>
  <c r="K65" i="36" s="1"/>
  <c r="B8" i="32"/>
  <c r="L8" i="31"/>
  <c r="H8" i="29"/>
  <c r="S28" i="14"/>
  <c r="B43" i="37"/>
  <c r="G43" i="33"/>
  <c r="H43" i="12"/>
  <c r="N43" i="37"/>
  <c r="K43" i="30"/>
  <c r="S43" i="30" s="1"/>
  <c r="S56" i="30"/>
  <c r="F43" i="11"/>
  <c r="L43" i="3"/>
  <c r="T37" i="20"/>
  <c r="U57" i="36"/>
  <c r="T57" i="36"/>
  <c r="N8" i="28"/>
  <c r="V8" i="22"/>
  <c r="W8" i="12"/>
  <c r="J8" i="32"/>
  <c r="N8" i="12"/>
  <c r="N61" i="12" s="1"/>
  <c r="N65" i="12" s="1"/>
  <c r="L43" i="1"/>
  <c r="I43" i="16"/>
  <c r="G43" i="4"/>
  <c r="W43" i="38"/>
  <c r="W43" i="6"/>
  <c r="I43" i="31"/>
  <c r="U46" i="18"/>
  <c r="T46" i="18"/>
  <c r="T23" i="22"/>
  <c r="U23" i="22"/>
  <c r="U33" i="23"/>
  <c r="T54" i="24"/>
  <c r="U54" i="24"/>
  <c r="T33" i="25"/>
  <c r="U33" i="28"/>
  <c r="U31" i="32"/>
  <c r="U58" i="33"/>
  <c r="T58" i="33"/>
  <c r="I8" i="16"/>
  <c r="O8" i="10"/>
  <c r="L43" i="38"/>
  <c r="H43" i="26"/>
  <c r="N43" i="4"/>
  <c r="V43" i="13"/>
  <c r="C43" i="13"/>
  <c r="I43" i="10"/>
  <c r="T34" i="1"/>
  <c r="U33" i="4"/>
  <c r="T33" i="7"/>
  <c r="U26" i="13"/>
  <c r="T26" i="13"/>
  <c r="T23" i="14"/>
  <c r="U13" i="19"/>
  <c r="U31" i="21"/>
  <c r="Q62" i="21"/>
  <c r="U33" i="24"/>
  <c r="U31" i="30"/>
  <c r="T52" i="31"/>
  <c r="U52" i="31"/>
  <c r="T13" i="38"/>
  <c r="D8" i="25"/>
  <c r="N8" i="24"/>
  <c r="W8" i="28"/>
  <c r="R28" i="38"/>
  <c r="R28" i="28"/>
  <c r="H8" i="26"/>
  <c r="J8" i="16"/>
  <c r="S28" i="11"/>
  <c r="B8" i="7"/>
  <c r="M43" i="35"/>
  <c r="M43" i="29"/>
  <c r="F43" i="24"/>
  <c r="H43" i="21"/>
  <c r="C43" i="9"/>
  <c r="W43" i="23"/>
  <c r="U33" i="25"/>
  <c r="U46" i="30"/>
  <c r="P56" i="33"/>
  <c r="U46" i="35"/>
  <c r="Q62" i="35"/>
  <c r="U22" i="39"/>
  <c r="G8" i="1"/>
  <c r="N8" i="39"/>
  <c r="D8" i="35"/>
  <c r="D61" i="35" s="1"/>
  <c r="D8" i="20"/>
  <c r="F8" i="15"/>
  <c r="F61" i="15" s="1"/>
  <c r="F65" i="15" s="1"/>
  <c r="B43" i="34"/>
  <c r="I43" i="33"/>
  <c r="I61" i="33" s="1"/>
  <c r="I65" i="33" s="1"/>
  <c r="K43" i="8"/>
  <c r="S43" i="8" s="1"/>
  <c r="G43" i="5"/>
  <c r="C43" i="2"/>
  <c r="W43" i="36"/>
  <c r="V43" i="26"/>
  <c r="V61" i="26" s="1"/>
  <c r="V65" i="26" s="1"/>
  <c r="U20" i="20"/>
  <c r="U30" i="24"/>
  <c r="T47" i="24"/>
  <c r="U25" i="25"/>
  <c r="U50" i="25"/>
  <c r="U45" i="27"/>
  <c r="U49" i="27"/>
  <c r="U15" i="28"/>
  <c r="U33" i="31"/>
  <c r="U12" i="32"/>
  <c r="T27" i="34"/>
  <c r="U50" i="34"/>
  <c r="T50" i="34"/>
  <c r="T46" i="35"/>
  <c r="U58" i="35"/>
  <c r="T24" i="36"/>
  <c r="U31" i="37"/>
  <c r="T19" i="38"/>
  <c r="U42" i="38"/>
  <c r="P62" i="39"/>
  <c r="B8" i="25"/>
  <c r="R9" i="24"/>
  <c r="G8" i="22"/>
  <c r="G61" i="22" s="1"/>
  <c r="G65" i="22" s="1"/>
  <c r="B8" i="3"/>
  <c r="K8" i="2"/>
  <c r="W8" i="32"/>
  <c r="W8" i="11"/>
  <c r="R28" i="32"/>
  <c r="S28" i="27"/>
  <c r="F8" i="18"/>
  <c r="O8" i="17"/>
  <c r="K8" i="15"/>
  <c r="N43" i="1"/>
  <c r="B43" i="35"/>
  <c r="H43" i="34"/>
  <c r="H43" i="28"/>
  <c r="G43" i="25"/>
  <c r="G61" i="25" s="1"/>
  <c r="G65" i="25" s="1"/>
  <c r="N43" i="18"/>
  <c r="I43" i="15"/>
  <c r="I61" i="15" s="1"/>
  <c r="I65" i="15" s="1"/>
  <c r="W43" i="34"/>
  <c r="U46" i="17"/>
  <c r="U13" i="18"/>
  <c r="U46" i="19"/>
  <c r="T20" i="21"/>
  <c r="U33" i="34"/>
  <c r="U10" i="36"/>
  <c r="P56" i="38"/>
  <c r="U36" i="39"/>
  <c r="J8" i="38"/>
  <c r="J61" i="38" s="1"/>
  <c r="N8" i="35"/>
  <c r="K8" i="27"/>
  <c r="S8" i="27" s="1"/>
  <c r="B8" i="17"/>
  <c r="F8" i="14"/>
  <c r="O8" i="13"/>
  <c r="I8" i="11"/>
  <c r="G8" i="6"/>
  <c r="S28" i="35"/>
  <c r="N8" i="20"/>
  <c r="S28" i="13"/>
  <c r="C43" i="39"/>
  <c r="O43" i="37"/>
  <c r="W43" i="22"/>
  <c r="W43" i="11"/>
  <c r="F43" i="35"/>
  <c r="O43" i="34"/>
  <c r="M43" i="22"/>
  <c r="U55" i="26"/>
  <c r="T46" i="37"/>
  <c r="K8" i="38"/>
  <c r="O8" i="35"/>
  <c r="F8" i="31"/>
  <c r="L8" i="27"/>
  <c r="H8" i="3"/>
  <c r="S28" i="1"/>
  <c r="C8" i="31"/>
  <c r="R28" i="23"/>
  <c r="W8" i="26"/>
  <c r="M43" i="34"/>
  <c r="M43" i="31"/>
  <c r="H43" i="16"/>
  <c r="M43" i="9"/>
  <c r="V43" i="21"/>
  <c r="T47" i="34"/>
  <c r="T13" i="36"/>
  <c r="U47" i="37"/>
  <c r="B8" i="38"/>
  <c r="G8" i="35"/>
  <c r="O8" i="34"/>
  <c r="L8" i="29"/>
  <c r="R8" i="29" s="1"/>
  <c r="B8" i="27"/>
  <c r="L8" i="26"/>
  <c r="R8" i="26" s="1"/>
  <c r="I8" i="18"/>
  <c r="F8" i="13"/>
  <c r="C8" i="2"/>
  <c r="V8" i="35"/>
  <c r="R28" i="36"/>
  <c r="C8" i="32"/>
  <c r="I8" i="29"/>
  <c r="I61" i="29" s="1"/>
  <c r="I65" i="29" s="1"/>
  <c r="R28" i="24"/>
  <c r="G8" i="17"/>
  <c r="G61" i="17" s="1"/>
  <c r="G65" i="17" s="1"/>
  <c r="B8" i="15"/>
  <c r="M43" i="39"/>
  <c r="G43" i="12"/>
  <c r="G43" i="9"/>
  <c r="G61" i="9" s="1"/>
  <c r="G65" i="9" s="1"/>
  <c r="O43" i="4"/>
  <c r="C43" i="22"/>
  <c r="D43" i="17"/>
  <c r="T46" i="20"/>
  <c r="U49" i="20"/>
  <c r="U51" i="24"/>
  <c r="T55" i="24"/>
  <c r="U59" i="24"/>
  <c r="U19" i="28"/>
  <c r="U13" i="32"/>
  <c r="U23" i="32"/>
  <c r="U17" i="34"/>
  <c r="U36" i="36"/>
  <c r="U16" i="37"/>
  <c r="U24" i="37"/>
  <c r="G8" i="33"/>
  <c r="H8" i="27"/>
  <c r="C8" i="25"/>
  <c r="M8" i="24"/>
  <c r="M8" i="21"/>
  <c r="G8" i="16"/>
  <c r="O8" i="15"/>
  <c r="M8" i="10"/>
  <c r="G8" i="8"/>
  <c r="L8" i="5"/>
  <c r="G8" i="20"/>
  <c r="R28" i="17"/>
  <c r="K43" i="1"/>
  <c r="S43" i="1" s="1"/>
  <c r="I43" i="30"/>
  <c r="K43" i="16"/>
  <c r="S43" i="16" s="1"/>
  <c r="F43" i="10"/>
  <c r="V43" i="2"/>
  <c r="F43" i="37"/>
  <c r="G43" i="32"/>
  <c r="U46" i="16"/>
  <c r="U19" i="22"/>
  <c r="Q56" i="24"/>
  <c r="U48" i="26"/>
  <c r="T13" i="32"/>
  <c r="T32" i="33"/>
  <c r="U48" i="35"/>
  <c r="C8" i="39"/>
  <c r="H8" i="36"/>
  <c r="H61" i="36" s="1"/>
  <c r="H65" i="36" s="1"/>
  <c r="B8" i="34"/>
  <c r="H8" i="31"/>
  <c r="M8" i="30"/>
  <c r="D8" i="23"/>
  <c r="R9" i="16"/>
  <c r="B8" i="12"/>
  <c r="R9" i="8"/>
  <c r="H8" i="6"/>
  <c r="H61" i="6" s="1"/>
  <c r="H65" i="6" s="1"/>
  <c r="N8" i="2"/>
  <c r="W8" i="10"/>
  <c r="W61" i="10" s="1"/>
  <c r="W65" i="10" s="1"/>
  <c r="I8" i="35"/>
  <c r="I61" i="35" s="1"/>
  <c r="I65" i="35" s="1"/>
  <c r="J8" i="30"/>
  <c r="R8" i="30" s="1"/>
  <c r="F8" i="28"/>
  <c r="G8" i="23"/>
  <c r="G61" i="23" s="1"/>
  <c r="G65" i="23" s="1"/>
  <c r="H8" i="18"/>
  <c r="H61" i="18" s="1"/>
  <c r="H65" i="18" s="1"/>
  <c r="J8" i="8"/>
  <c r="J43" i="37"/>
  <c r="R43" i="37" s="1"/>
  <c r="K43" i="17"/>
  <c r="S43" i="17" s="1"/>
  <c r="I43" i="7"/>
  <c r="V43" i="30"/>
  <c r="G43" i="35"/>
  <c r="B43" i="33"/>
  <c r="P56" i="39"/>
  <c r="T58" i="39"/>
  <c r="L61" i="39"/>
  <c r="L65" i="39" s="1"/>
  <c r="I61" i="39"/>
  <c r="I65" i="39" s="1"/>
  <c r="C61" i="39"/>
  <c r="C65" i="39" s="1"/>
  <c r="J43" i="39"/>
  <c r="R43" i="39" s="1"/>
  <c r="F61" i="39"/>
  <c r="F65" i="39" s="1"/>
  <c r="N61" i="39"/>
  <c r="N65" i="39" s="1"/>
  <c r="K43" i="39"/>
  <c r="S43" i="39" s="1"/>
  <c r="G61" i="39"/>
  <c r="G65" i="39" s="1"/>
  <c r="O61" i="39"/>
  <c r="O65" i="39" s="1"/>
  <c r="P44" i="39"/>
  <c r="P43" i="39" s="1"/>
  <c r="Q44" i="39"/>
  <c r="H61" i="39"/>
  <c r="H65" i="39" s="1"/>
  <c r="D8" i="39"/>
  <c r="D61" i="39" s="1"/>
  <c r="D65" i="39" s="1"/>
  <c r="M8" i="39"/>
  <c r="M61" i="39" s="1"/>
  <c r="M65" i="39" s="1"/>
  <c r="B8" i="39"/>
  <c r="B61" i="39" s="1"/>
  <c r="B65" i="39" s="1"/>
  <c r="V8" i="39"/>
  <c r="V61" i="39" s="1"/>
  <c r="V65" i="39" s="1"/>
  <c r="W8" i="39"/>
  <c r="U19" i="39"/>
  <c r="T18" i="39"/>
  <c r="J61" i="39"/>
  <c r="R8" i="39"/>
  <c r="R9" i="39"/>
  <c r="T15" i="39"/>
  <c r="K8" i="39"/>
  <c r="B43" i="38"/>
  <c r="C61" i="38"/>
  <c r="C65" i="38" s="1"/>
  <c r="Q56" i="38"/>
  <c r="D43" i="38"/>
  <c r="D61" i="38" s="1"/>
  <c r="D65" i="38" s="1"/>
  <c r="M43" i="38"/>
  <c r="N61" i="38"/>
  <c r="N65" i="38" s="1"/>
  <c r="I61" i="38"/>
  <c r="I65" i="38" s="1"/>
  <c r="B61" i="38"/>
  <c r="B65" i="38" s="1"/>
  <c r="L61" i="38"/>
  <c r="L65" i="38" s="1"/>
  <c r="K43" i="38"/>
  <c r="S43" i="38" s="1"/>
  <c r="P28" i="38"/>
  <c r="T38" i="38"/>
  <c r="M8" i="38"/>
  <c r="G8" i="38"/>
  <c r="G61" i="38" s="1"/>
  <c r="G65" i="38" s="1"/>
  <c r="O8" i="38"/>
  <c r="O61" i="38" s="1"/>
  <c r="O65" i="38" s="1"/>
  <c r="H8" i="38"/>
  <c r="H61" i="38" s="1"/>
  <c r="H65" i="38" s="1"/>
  <c r="F8" i="38"/>
  <c r="F61" i="38" s="1"/>
  <c r="F65" i="38" s="1"/>
  <c r="V8" i="38"/>
  <c r="V61" i="38" s="1"/>
  <c r="V65" i="38" s="1"/>
  <c r="R9" i="38"/>
  <c r="T11" i="38"/>
  <c r="E62" i="37"/>
  <c r="P62" i="37"/>
  <c r="T64" i="37"/>
  <c r="H43" i="37"/>
  <c r="D61" i="37"/>
  <c r="D65" i="37" s="1"/>
  <c r="T60" i="37"/>
  <c r="I43" i="37"/>
  <c r="P44" i="37"/>
  <c r="N61" i="37"/>
  <c r="N65" i="37" s="1"/>
  <c r="I61" i="37"/>
  <c r="I65" i="37" s="1"/>
  <c r="G61" i="37"/>
  <c r="G65" i="37" s="1"/>
  <c r="O61" i="37"/>
  <c r="O65" i="37" s="1"/>
  <c r="R44" i="37"/>
  <c r="E44" i="37"/>
  <c r="U51" i="37"/>
  <c r="K43" i="37"/>
  <c r="S43" i="37" s="1"/>
  <c r="P28" i="37"/>
  <c r="T41" i="37"/>
  <c r="T40" i="37"/>
  <c r="C8" i="37"/>
  <c r="C61" i="37" s="1"/>
  <c r="C65" i="37" s="1"/>
  <c r="R28" i="37"/>
  <c r="F8" i="37"/>
  <c r="F61" i="37" s="1"/>
  <c r="F65" i="37" s="1"/>
  <c r="B8" i="37"/>
  <c r="B61" i="37" s="1"/>
  <c r="B65" i="37" s="1"/>
  <c r="K8" i="37"/>
  <c r="K61" i="37" s="1"/>
  <c r="K65" i="37" s="1"/>
  <c r="H8" i="37"/>
  <c r="H61" i="37" s="1"/>
  <c r="H65" i="37" s="1"/>
  <c r="R9" i="37"/>
  <c r="T19" i="37"/>
  <c r="J8" i="37"/>
  <c r="E9" i="37"/>
  <c r="T11" i="37"/>
  <c r="T64" i="36"/>
  <c r="I43" i="36"/>
  <c r="U50" i="36"/>
  <c r="C61" i="36"/>
  <c r="C65" i="36" s="1"/>
  <c r="G61" i="36"/>
  <c r="G65" i="36" s="1"/>
  <c r="O61" i="36"/>
  <c r="O65" i="36" s="1"/>
  <c r="U51" i="36"/>
  <c r="B8" i="36"/>
  <c r="B61" i="36" s="1"/>
  <c r="B65" i="36" s="1"/>
  <c r="U39" i="36"/>
  <c r="F8" i="36"/>
  <c r="F61" i="36" s="1"/>
  <c r="F65" i="36" s="1"/>
  <c r="N8" i="36"/>
  <c r="N61" i="36" s="1"/>
  <c r="N65" i="36" s="1"/>
  <c r="L8" i="36"/>
  <c r="L61" i="36" s="1"/>
  <c r="T29" i="36"/>
  <c r="D8" i="36"/>
  <c r="D61" i="36" s="1"/>
  <c r="D65" i="36" s="1"/>
  <c r="U15" i="36"/>
  <c r="J8" i="36"/>
  <c r="J61" i="36" s="1"/>
  <c r="J65" i="36" s="1"/>
  <c r="W8" i="36"/>
  <c r="W61" i="36" s="1"/>
  <c r="W65" i="36" s="1"/>
  <c r="D65" i="35"/>
  <c r="P62" i="35"/>
  <c r="Q56" i="35"/>
  <c r="W61" i="35"/>
  <c r="W65" i="35" s="1"/>
  <c r="N61" i="35"/>
  <c r="N65" i="35" s="1"/>
  <c r="O61" i="35"/>
  <c r="O65" i="35" s="1"/>
  <c r="V43" i="35"/>
  <c r="B61" i="35"/>
  <c r="B65" i="35" s="1"/>
  <c r="G61" i="35"/>
  <c r="G65" i="35" s="1"/>
  <c r="R28" i="35"/>
  <c r="C8" i="35"/>
  <c r="C61" i="35" s="1"/>
  <c r="C65" i="35" s="1"/>
  <c r="L8" i="35"/>
  <c r="L61" i="35" s="1"/>
  <c r="L65" i="35" s="1"/>
  <c r="T39" i="35"/>
  <c r="J8" i="35"/>
  <c r="R8" i="35" s="1"/>
  <c r="K8" i="35"/>
  <c r="K61" i="35" s="1"/>
  <c r="K65" i="35" s="1"/>
  <c r="H8" i="35"/>
  <c r="H61" i="35" s="1"/>
  <c r="H65" i="35" s="1"/>
  <c r="U15" i="35"/>
  <c r="R9" i="35"/>
  <c r="P9" i="35"/>
  <c r="T11" i="35"/>
  <c r="U64" i="34"/>
  <c r="G61" i="34"/>
  <c r="G65" i="34" s="1"/>
  <c r="O61" i="34"/>
  <c r="O65" i="34" s="1"/>
  <c r="J61" i="34"/>
  <c r="J65" i="34" s="1"/>
  <c r="B61" i="34"/>
  <c r="B65" i="34" s="1"/>
  <c r="K61" i="34"/>
  <c r="K65" i="34" s="1"/>
  <c r="H61" i="34"/>
  <c r="H65" i="34" s="1"/>
  <c r="S44" i="34"/>
  <c r="I61" i="34"/>
  <c r="I65" i="34" s="1"/>
  <c r="T41" i="34"/>
  <c r="T40" i="34"/>
  <c r="T39" i="34"/>
  <c r="C8" i="34"/>
  <c r="C61" i="34" s="1"/>
  <c r="C65" i="34" s="1"/>
  <c r="L8" i="34"/>
  <c r="R8" i="34" s="1"/>
  <c r="Q28" i="34"/>
  <c r="T35" i="34"/>
  <c r="F8" i="34"/>
  <c r="F61" i="34" s="1"/>
  <c r="F65" i="34" s="1"/>
  <c r="N8" i="34"/>
  <c r="N61" i="34" s="1"/>
  <c r="N65" i="34" s="1"/>
  <c r="D8" i="34"/>
  <c r="D61" i="34" s="1"/>
  <c r="D65" i="34" s="1"/>
  <c r="M8" i="34"/>
  <c r="T29" i="34"/>
  <c r="R28" i="34"/>
  <c r="V8" i="34"/>
  <c r="V61" i="34" s="1"/>
  <c r="V65" i="34" s="1"/>
  <c r="W8" i="34"/>
  <c r="W61" i="34" s="1"/>
  <c r="W65" i="34" s="1"/>
  <c r="U11" i="34"/>
  <c r="T64" i="33"/>
  <c r="F61" i="33"/>
  <c r="F65" i="33" s="1"/>
  <c r="U60" i="33"/>
  <c r="C43" i="33"/>
  <c r="E56" i="33"/>
  <c r="U56" i="33" s="1"/>
  <c r="C61" i="33"/>
  <c r="C65" i="33" s="1"/>
  <c r="G61" i="33"/>
  <c r="G65" i="33" s="1"/>
  <c r="O61" i="33"/>
  <c r="O65" i="33" s="1"/>
  <c r="T48" i="33"/>
  <c r="H61" i="33"/>
  <c r="H65" i="33" s="1"/>
  <c r="Q44" i="33"/>
  <c r="T40" i="33"/>
  <c r="L8" i="33"/>
  <c r="D8" i="33"/>
  <c r="M8" i="33"/>
  <c r="S28" i="33"/>
  <c r="U39" i="33"/>
  <c r="Q28" i="33"/>
  <c r="W8" i="33"/>
  <c r="B8" i="33"/>
  <c r="K8" i="33"/>
  <c r="K61" i="33" s="1"/>
  <c r="K65" i="33" s="1"/>
  <c r="N8" i="33"/>
  <c r="N61" i="33" s="1"/>
  <c r="N65" i="33" s="1"/>
  <c r="R8" i="33"/>
  <c r="T11" i="33"/>
  <c r="T64" i="32"/>
  <c r="M43" i="32"/>
  <c r="W43" i="32"/>
  <c r="W61" i="32" s="1"/>
  <c r="W65" i="32" s="1"/>
  <c r="E56" i="32"/>
  <c r="U56" i="32" s="1"/>
  <c r="G61" i="32"/>
  <c r="G65" i="32" s="1"/>
  <c r="O61" i="32"/>
  <c r="O65" i="32" s="1"/>
  <c r="H43" i="32"/>
  <c r="H61" i="32" s="1"/>
  <c r="H65" i="32" s="1"/>
  <c r="U50" i="32"/>
  <c r="F61" i="32"/>
  <c r="F65" i="32" s="1"/>
  <c r="N61" i="32"/>
  <c r="N65" i="32" s="1"/>
  <c r="C61" i="32"/>
  <c r="C65" i="32" s="1"/>
  <c r="K43" i="32"/>
  <c r="S43" i="32" s="1"/>
  <c r="U51" i="32"/>
  <c r="P44" i="32"/>
  <c r="T42" i="32"/>
  <c r="I8" i="32"/>
  <c r="I61" i="32" s="1"/>
  <c r="I65" i="32" s="1"/>
  <c r="U41" i="32"/>
  <c r="T40" i="32"/>
  <c r="U39" i="32"/>
  <c r="E28" i="32"/>
  <c r="U35" i="32"/>
  <c r="V8" i="32"/>
  <c r="D8" i="32"/>
  <c r="M8" i="32"/>
  <c r="M61" i="32" s="1"/>
  <c r="M65" i="32" s="1"/>
  <c r="S28" i="32"/>
  <c r="L8" i="32"/>
  <c r="R8" i="32" s="1"/>
  <c r="Q9" i="32"/>
  <c r="U15" i="32"/>
  <c r="T11" i="32"/>
  <c r="Q62" i="31"/>
  <c r="O65" i="31"/>
  <c r="T60" i="31"/>
  <c r="V43" i="31"/>
  <c r="H43" i="31"/>
  <c r="H61" i="31"/>
  <c r="H65" i="31" s="1"/>
  <c r="F61" i="31"/>
  <c r="F65" i="31" s="1"/>
  <c r="N61" i="31"/>
  <c r="N65" i="31" s="1"/>
  <c r="S44" i="31"/>
  <c r="G61" i="31"/>
  <c r="G65" i="31" s="1"/>
  <c r="T50" i="31"/>
  <c r="U49" i="31"/>
  <c r="J8" i="31"/>
  <c r="R8" i="31" s="1"/>
  <c r="T42" i="31"/>
  <c r="T41" i="31"/>
  <c r="P28" i="31"/>
  <c r="K8" i="31"/>
  <c r="K61" i="31" s="1"/>
  <c r="K65" i="31" s="1"/>
  <c r="V8" i="31"/>
  <c r="V61" i="31" s="1"/>
  <c r="V65" i="31" s="1"/>
  <c r="D8" i="31"/>
  <c r="M8" i="31"/>
  <c r="M61" i="31" s="1"/>
  <c r="M65" i="31" s="1"/>
  <c r="F43" i="30"/>
  <c r="M61" i="30"/>
  <c r="M65" i="30" s="1"/>
  <c r="C61" i="30"/>
  <c r="C65" i="30" s="1"/>
  <c r="U51" i="30"/>
  <c r="K61" i="30"/>
  <c r="K65" i="30" s="1"/>
  <c r="U48" i="30"/>
  <c r="U40" i="30"/>
  <c r="T38" i="30"/>
  <c r="U35" i="30"/>
  <c r="I8" i="30"/>
  <c r="P28" i="30"/>
  <c r="F8" i="30"/>
  <c r="F61" i="30" s="1"/>
  <c r="F65" i="30" s="1"/>
  <c r="N8" i="30"/>
  <c r="N61" i="30" s="1"/>
  <c r="N65" i="30" s="1"/>
  <c r="G8" i="30"/>
  <c r="G61" i="30" s="1"/>
  <c r="G65" i="30" s="1"/>
  <c r="O8" i="30"/>
  <c r="O61" i="30" s="1"/>
  <c r="O65" i="30" s="1"/>
  <c r="H8" i="30"/>
  <c r="H61" i="30" s="1"/>
  <c r="H65" i="30" s="1"/>
  <c r="V8" i="30"/>
  <c r="W8" i="30"/>
  <c r="W61" i="30" s="1"/>
  <c r="W65" i="30" s="1"/>
  <c r="S8" i="30"/>
  <c r="U11" i="30"/>
  <c r="H43" i="29"/>
  <c r="H61" i="29" s="1"/>
  <c r="H65" i="29" s="1"/>
  <c r="N61" i="29"/>
  <c r="N65" i="29" s="1"/>
  <c r="F43" i="29"/>
  <c r="F61" i="29"/>
  <c r="F65" i="29" s="1"/>
  <c r="T50" i="29"/>
  <c r="T49" i="29"/>
  <c r="T40" i="29"/>
  <c r="U42" i="29"/>
  <c r="U41" i="29"/>
  <c r="P28" i="29"/>
  <c r="G8" i="29"/>
  <c r="G61" i="29" s="1"/>
  <c r="G65" i="29" s="1"/>
  <c r="O8" i="29"/>
  <c r="O61" i="29" s="1"/>
  <c r="O65" i="29" s="1"/>
  <c r="D8" i="29"/>
  <c r="M8" i="29"/>
  <c r="M61" i="29" s="1"/>
  <c r="M65" i="29" s="1"/>
  <c r="W8" i="29"/>
  <c r="T19" i="29"/>
  <c r="U18" i="29"/>
  <c r="K61" i="29"/>
  <c r="T11" i="29"/>
  <c r="T64" i="28"/>
  <c r="I43" i="28"/>
  <c r="I61" i="28" s="1"/>
  <c r="I65" i="28" s="1"/>
  <c r="M61" i="28"/>
  <c r="M65" i="28" s="1"/>
  <c r="W43" i="28"/>
  <c r="F61" i="28"/>
  <c r="F65" i="28" s="1"/>
  <c r="C43" i="28"/>
  <c r="C61" i="28" s="1"/>
  <c r="C65" i="28" s="1"/>
  <c r="W61" i="28"/>
  <c r="W65" i="28" s="1"/>
  <c r="N61" i="28"/>
  <c r="N65" i="28" s="1"/>
  <c r="V61" i="28"/>
  <c r="V65" i="28" s="1"/>
  <c r="G61" i="28"/>
  <c r="G65" i="28" s="1"/>
  <c r="O61" i="28"/>
  <c r="O65" i="28" s="1"/>
  <c r="U50" i="28"/>
  <c r="U41" i="28"/>
  <c r="T40" i="28"/>
  <c r="Q28" i="28"/>
  <c r="L8" i="28"/>
  <c r="R8" i="28" s="1"/>
  <c r="H8" i="28"/>
  <c r="K8" i="28"/>
  <c r="R9" i="28"/>
  <c r="T62" i="27"/>
  <c r="P62" i="27"/>
  <c r="Q62" i="27"/>
  <c r="U64" i="27"/>
  <c r="H43" i="27"/>
  <c r="M61" i="27"/>
  <c r="M65" i="27" s="1"/>
  <c r="C43" i="27"/>
  <c r="C61" i="27" s="1"/>
  <c r="C65" i="27" s="1"/>
  <c r="V43" i="27"/>
  <c r="W43" i="27"/>
  <c r="H61" i="27"/>
  <c r="H65" i="27" s="1"/>
  <c r="N61" i="27"/>
  <c r="N65" i="27" s="1"/>
  <c r="I8" i="27"/>
  <c r="I61" i="27" s="1"/>
  <c r="I65" i="27" s="1"/>
  <c r="R8" i="27"/>
  <c r="T35" i="27"/>
  <c r="D8" i="27"/>
  <c r="F8" i="27"/>
  <c r="F61" i="27" s="1"/>
  <c r="F65" i="27" s="1"/>
  <c r="V8" i="27"/>
  <c r="G8" i="27"/>
  <c r="W8" i="27"/>
  <c r="R9" i="27"/>
  <c r="K61" i="27"/>
  <c r="H61" i="26"/>
  <c r="H65" i="26" s="1"/>
  <c r="G43" i="26"/>
  <c r="G61" i="26" s="1"/>
  <c r="G65" i="26" s="1"/>
  <c r="O43" i="26"/>
  <c r="I43" i="26"/>
  <c r="I61" i="26" s="1"/>
  <c r="I65" i="26" s="1"/>
  <c r="W61" i="26"/>
  <c r="W65" i="26" s="1"/>
  <c r="O61" i="26"/>
  <c r="O65" i="26" s="1"/>
  <c r="D8" i="26"/>
  <c r="M8" i="26"/>
  <c r="M61" i="26" s="1"/>
  <c r="F8" i="26"/>
  <c r="F61" i="26" s="1"/>
  <c r="F65" i="26" s="1"/>
  <c r="N8" i="26"/>
  <c r="N61" i="26" s="1"/>
  <c r="N65" i="26" s="1"/>
  <c r="T41" i="26"/>
  <c r="R28" i="26"/>
  <c r="B8" i="26"/>
  <c r="K8" i="26"/>
  <c r="K61" i="26" s="1"/>
  <c r="K65" i="26" s="1"/>
  <c r="U18" i="26"/>
  <c r="P9" i="26"/>
  <c r="T19" i="26"/>
  <c r="R9" i="26"/>
  <c r="S8" i="26"/>
  <c r="S9" i="26"/>
  <c r="T11" i="26"/>
  <c r="T64" i="25"/>
  <c r="K43" i="25"/>
  <c r="S43" i="25" s="1"/>
  <c r="T58" i="25"/>
  <c r="C43" i="25"/>
  <c r="C61" i="25" s="1"/>
  <c r="C65" i="25" s="1"/>
  <c r="P56" i="25"/>
  <c r="H61" i="25"/>
  <c r="H65" i="25" s="1"/>
  <c r="I61" i="25"/>
  <c r="I65" i="25" s="1"/>
  <c r="K61" i="25"/>
  <c r="K65" i="25" s="1"/>
  <c r="S44" i="25"/>
  <c r="T42" i="25"/>
  <c r="W8" i="25"/>
  <c r="F8" i="25"/>
  <c r="F61" i="25" s="1"/>
  <c r="F65" i="25" s="1"/>
  <c r="N8" i="25"/>
  <c r="N61" i="25" s="1"/>
  <c r="N65" i="25" s="1"/>
  <c r="O8" i="25"/>
  <c r="T18" i="25"/>
  <c r="R9" i="25"/>
  <c r="M61" i="25"/>
  <c r="M65" i="25" s="1"/>
  <c r="S8" i="25"/>
  <c r="R8" i="25"/>
  <c r="S9" i="25"/>
  <c r="P9" i="25"/>
  <c r="T11" i="25"/>
  <c r="E62" i="24"/>
  <c r="U62" i="24" s="1"/>
  <c r="K43" i="24"/>
  <c r="S43" i="24" s="1"/>
  <c r="F61" i="24"/>
  <c r="F65" i="24" s="1"/>
  <c r="W43" i="24"/>
  <c r="H43" i="24"/>
  <c r="P56" i="24"/>
  <c r="M61" i="24"/>
  <c r="M65" i="24" s="1"/>
  <c r="N61" i="24"/>
  <c r="N65" i="24" s="1"/>
  <c r="T48" i="24"/>
  <c r="T39" i="24"/>
  <c r="C8" i="24"/>
  <c r="C61" i="24" s="1"/>
  <c r="C65" i="24" s="1"/>
  <c r="G8" i="24"/>
  <c r="G61" i="24" s="1"/>
  <c r="G65" i="24" s="1"/>
  <c r="O8" i="24"/>
  <c r="O61" i="24" s="1"/>
  <c r="O65" i="24" s="1"/>
  <c r="H8" i="24"/>
  <c r="I8" i="24"/>
  <c r="I61" i="24" s="1"/>
  <c r="I65" i="24" s="1"/>
  <c r="J8" i="24"/>
  <c r="K8" i="24"/>
  <c r="K61" i="24" s="1"/>
  <c r="K65" i="24" s="1"/>
  <c r="S9" i="24"/>
  <c r="L8" i="24"/>
  <c r="C61" i="23"/>
  <c r="C65" i="23" s="1"/>
  <c r="F43" i="23"/>
  <c r="N43" i="23"/>
  <c r="G43" i="23"/>
  <c r="O43" i="23"/>
  <c r="O61" i="23" s="1"/>
  <c r="O65" i="23" s="1"/>
  <c r="H43" i="23"/>
  <c r="H61" i="23" s="1"/>
  <c r="H65" i="23" s="1"/>
  <c r="T52" i="23"/>
  <c r="M61" i="23"/>
  <c r="M65" i="23" s="1"/>
  <c r="I61" i="23"/>
  <c r="I65" i="23" s="1"/>
  <c r="F8" i="23"/>
  <c r="F61" i="23" s="1"/>
  <c r="F65" i="23" s="1"/>
  <c r="N8" i="23"/>
  <c r="N61" i="23" s="1"/>
  <c r="N65" i="23" s="1"/>
  <c r="V8" i="23"/>
  <c r="V61" i="23" s="1"/>
  <c r="V65" i="23" s="1"/>
  <c r="J8" i="23"/>
  <c r="R8" i="23" s="1"/>
  <c r="B8" i="23"/>
  <c r="K8" i="23"/>
  <c r="S8" i="23" s="1"/>
  <c r="T19" i="23"/>
  <c r="T15" i="23"/>
  <c r="T11" i="23"/>
  <c r="S9" i="23"/>
  <c r="U64" i="22"/>
  <c r="Q62" i="22"/>
  <c r="C61" i="22"/>
  <c r="C65" i="22" s="1"/>
  <c r="W61" i="22"/>
  <c r="W65" i="22" s="1"/>
  <c r="F61" i="22"/>
  <c r="F65" i="22" s="1"/>
  <c r="N61" i="22"/>
  <c r="N65" i="22" s="1"/>
  <c r="O61" i="22"/>
  <c r="O65" i="22" s="1"/>
  <c r="I61" i="22"/>
  <c r="I65" i="22" s="1"/>
  <c r="H61" i="22"/>
  <c r="H65" i="22" s="1"/>
  <c r="V61" i="22"/>
  <c r="V65" i="22" s="1"/>
  <c r="T49" i="22"/>
  <c r="T48" i="22"/>
  <c r="T41" i="22"/>
  <c r="T40" i="22"/>
  <c r="R8" i="22"/>
  <c r="R28" i="22"/>
  <c r="B8" i="22"/>
  <c r="D8" i="22"/>
  <c r="M8" i="22"/>
  <c r="M61" i="22" s="1"/>
  <c r="M65" i="22" s="1"/>
  <c r="T18" i="22"/>
  <c r="P9" i="22"/>
  <c r="K8" i="22"/>
  <c r="I43" i="21"/>
  <c r="I61" i="21" s="1"/>
  <c r="I65" i="21" s="1"/>
  <c r="N61" i="21"/>
  <c r="N65" i="21" s="1"/>
  <c r="Q56" i="21"/>
  <c r="O61" i="21"/>
  <c r="O65" i="21" s="1"/>
  <c r="F61" i="21"/>
  <c r="F65" i="21" s="1"/>
  <c r="H61" i="21"/>
  <c r="H65" i="21" s="1"/>
  <c r="U52" i="21"/>
  <c r="T51" i="21"/>
  <c r="K61" i="21"/>
  <c r="K65" i="21" s="1"/>
  <c r="U40" i="21"/>
  <c r="T39" i="21"/>
  <c r="L8" i="21"/>
  <c r="R8" i="21" s="1"/>
  <c r="G8" i="21"/>
  <c r="G61" i="21" s="1"/>
  <c r="G65" i="21" s="1"/>
  <c r="R9" i="21"/>
  <c r="M61" i="21"/>
  <c r="M65" i="21" s="1"/>
  <c r="S8" i="21"/>
  <c r="S9" i="21"/>
  <c r="O61" i="20"/>
  <c r="O65" i="20" s="1"/>
  <c r="F61" i="20"/>
  <c r="F65" i="20" s="1"/>
  <c r="I43" i="20"/>
  <c r="I61" i="20" s="1"/>
  <c r="I65" i="20" s="1"/>
  <c r="T58" i="20"/>
  <c r="C61" i="20"/>
  <c r="C65" i="20" s="1"/>
  <c r="N61" i="20"/>
  <c r="N65" i="20" s="1"/>
  <c r="W43" i="20"/>
  <c r="G61" i="20"/>
  <c r="G65" i="20" s="1"/>
  <c r="T48" i="20"/>
  <c r="P44" i="20"/>
  <c r="Q44" i="20"/>
  <c r="T38" i="20"/>
  <c r="B8" i="20"/>
  <c r="M8" i="20"/>
  <c r="M61" i="20" s="1"/>
  <c r="M65" i="20" s="1"/>
  <c r="T19" i="20"/>
  <c r="S9" i="20"/>
  <c r="R8" i="20"/>
  <c r="T15" i="20"/>
  <c r="K8" i="20"/>
  <c r="W8" i="20"/>
  <c r="T11" i="20"/>
  <c r="P62" i="19"/>
  <c r="K43" i="19"/>
  <c r="S43" i="19" s="1"/>
  <c r="T60" i="19"/>
  <c r="E56" i="19"/>
  <c r="U56" i="19" s="1"/>
  <c r="C43" i="19"/>
  <c r="M43" i="19"/>
  <c r="T58" i="19"/>
  <c r="F61" i="19"/>
  <c r="F65" i="19" s="1"/>
  <c r="G43" i="19"/>
  <c r="G61" i="19" s="1"/>
  <c r="G65" i="19" s="1"/>
  <c r="V43" i="19"/>
  <c r="U49" i="19"/>
  <c r="W61" i="19"/>
  <c r="W65" i="19" s="1"/>
  <c r="O61" i="19"/>
  <c r="O65" i="19" s="1"/>
  <c r="T51" i="19"/>
  <c r="U50" i="19"/>
  <c r="V8" i="19"/>
  <c r="V61" i="19" s="1"/>
  <c r="V65" i="19" s="1"/>
  <c r="D8" i="19"/>
  <c r="M8" i="19"/>
  <c r="S8" i="19" s="1"/>
  <c r="I8" i="19"/>
  <c r="I61" i="19" s="1"/>
  <c r="I65" i="19" s="1"/>
  <c r="C8" i="19"/>
  <c r="L8" i="19"/>
  <c r="N8" i="19"/>
  <c r="N61" i="19" s="1"/>
  <c r="N65" i="19" s="1"/>
  <c r="P9" i="19"/>
  <c r="T19" i="19"/>
  <c r="T18" i="19"/>
  <c r="J8" i="19"/>
  <c r="K61" i="19"/>
  <c r="S9" i="19"/>
  <c r="E62" i="18"/>
  <c r="U62" i="18" s="1"/>
  <c r="K43" i="18"/>
  <c r="S43" i="18" s="1"/>
  <c r="T58" i="18"/>
  <c r="G61" i="18"/>
  <c r="G65" i="18" s="1"/>
  <c r="H43" i="18"/>
  <c r="N61" i="18"/>
  <c r="N65" i="18" s="1"/>
  <c r="I61" i="18"/>
  <c r="I65" i="18" s="1"/>
  <c r="T51" i="18"/>
  <c r="O61" i="18"/>
  <c r="O65" i="18" s="1"/>
  <c r="F61" i="18"/>
  <c r="F65" i="18" s="1"/>
  <c r="K61" i="18"/>
  <c r="K65" i="18" s="1"/>
  <c r="V61" i="18"/>
  <c r="V65" i="18" s="1"/>
  <c r="U40" i="18"/>
  <c r="D8" i="18"/>
  <c r="M8" i="18"/>
  <c r="W8" i="18"/>
  <c r="W61" i="18" s="1"/>
  <c r="W65" i="18" s="1"/>
  <c r="R9" i="18"/>
  <c r="T15" i="18"/>
  <c r="M61" i="18"/>
  <c r="S8" i="18"/>
  <c r="S9" i="18"/>
  <c r="T64" i="17"/>
  <c r="C43" i="17"/>
  <c r="T60" i="17"/>
  <c r="M43" i="17"/>
  <c r="M61" i="17" s="1"/>
  <c r="M65" i="17" s="1"/>
  <c r="F43" i="17"/>
  <c r="O61" i="17"/>
  <c r="O65" i="17" s="1"/>
  <c r="S44" i="17"/>
  <c r="T51" i="17"/>
  <c r="I61" i="17"/>
  <c r="I65" i="17" s="1"/>
  <c r="D61" i="17"/>
  <c r="D65" i="17" s="1"/>
  <c r="K61" i="17"/>
  <c r="K65" i="17" s="1"/>
  <c r="U48" i="17"/>
  <c r="L8" i="17"/>
  <c r="T41" i="17"/>
  <c r="T35" i="17"/>
  <c r="C8" i="17"/>
  <c r="T29" i="17"/>
  <c r="F8" i="17"/>
  <c r="N8" i="17"/>
  <c r="N61" i="17" s="1"/>
  <c r="N65" i="17" s="1"/>
  <c r="R8" i="17"/>
  <c r="R9" i="17"/>
  <c r="S9" i="17"/>
  <c r="T11" i="17"/>
  <c r="S8" i="17"/>
  <c r="V8" i="17"/>
  <c r="V61" i="17" s="1"/>
  <c r="V65" i="17" s="1"/>
  <c r="C65" i="16"/>
  <c r="N65" i="16"/>
  <c r="F43" i="16"/>
  <c r="F61" i="16" s="1"/>
  <c r="F65" i="16" s="1"/>
  <c r="W43" i="16"/>
  <c r="W61" i="16"/>
  <c r="W65" i="16" s="1"/>
  <c r="G43" i="16"/>
  <c r="G61" i="16" s="1"/>
  <c r="G65" i="16" s="1"/>
  <c r="T49" i="16"/>
  <c r="U50" i="16"/>
  <c r="P44" i="16"/>
  <c r="P43" i="16" s="1"/>
  <c r="O61" i="16"/>
  <c r="O65" i="16" s="1"/>
  <c r="Q44" i="16"/>
  <c r="H61" i="16"/>
  <c r="H65" i="16" s="1"/>
  <c r="I61" i="16"/>
  <c r="I65" i="16" s="1"/>
  <c r="U42" i="16"/>
  <c r="P28" i="16"/>
  <c r="R28" i="16"/>
  <c r="B8" i="16"/>
  <c r="K8" i="16"/>
  <c r="T19" i="16"/>
  <c r="L8" i="16"/>
  <c r="R8" i="16" s="1"/>
  <c r="K61" i="16"/>
  <c r="M8" i="16"/>
  <c r="M61" i="16" s="1"/>
  <c r="M65" i="16" s="1"/>
  <c r="E62" i="15"/>
  <c r="H43" i="15"/>
  <c r="C61" i="15"/>
  <c r="C65" i="15" s="1"/>
  <c r="K43" i="15"/>
  <c r="S43" i="15" s="1"/>
  <c r="N61" i="15"/>
  <c r="N65" i="15" s="1"/>
  <c r="G61" i="15"/>
  <c r="G65" i="15" s="1"/>
  <c r="O61" i="15"/>
  <c r="O65" i="15" s="1"/>
  <c r="V43" i="15"/>
  <c r="V61" i="15" s="1"/>
  <c r="V65" i="15" s="1"/>
  <c r="H61" i="15"/>
  <c r="H65" i="15" s="1"/>
  <c r="T39" i="15"/>
  <c r="T38" i="15"/>
  <c r="D8" i="15"/>
  <c r="J8" i="15"/>
  <c r="T19" i="15"/>
  <c r="R8" i="15"/>
  <c r="R9" i="15"/>
  <c r="M8" i="15"/>
  <c r="U11" i="15"/>
  <c r="U64" i="14"/>
  <c r="K43" i="14"/>
  <c r="S43" i="14" s="1"/>
  <c r="F61" i="14"/>
  <c r="F65" i="14" s="1"/>
  <c r="N61" i="14"/>
  <c r="N65" i="14" s="1"/>
  <c r="G43" i="14"/>
  <c r="I61" i="14"/>
  <c r="I65" i="14" s="1"/>
  <c r="M61" i="14"/>
  <c r="M65" i="14" s="1"/>
  <c r="H61" i="14"/>
  <c r="H65" i="14" s="1"/>
  <c r="Q44" i="14"/>
  <c r="Q43" i="14" s="1"/>
  <c r="R28" i="14"/>
  <c r="C8" i="14"/>
  <c r="C61" i="14" s="1"/>
  <c r="C65" i="14" s="1"/>
  <c r="L8" i="14"/>
  <c r="G8" i="14"/>
  <c r="O8" i="14"/>
  <c r="O61" i="14" s="1"/>
  <c r="O65" i="14" s="1"/>
  <c r="J8" i="14"/>
  <c r="W8" i="14"/>
  <c r="W61" i="14" s="1"/>
  <c r="W65" i="14" s="1"/>
  <c r="S8" i="14"/>
  <c r="S9" i="14"/>
  <c r="R9" i="14"/>
  <c r="K43" i="13"/>
  <c r="S43" i="13" s="1"/>
  <c r="C61" i="13"/>
  <c r="C65" i="13" s="1"/>
  <c r="I43" i="13"/>
  <c r="P56" i="13"/>
  <c r="F43" i="13"/>
  <c r="G61" i="13"/>
  <c r="G65" i="13" s="1"/>
  <c r="O61" i="13"/>
  <c r="O65" i="13" s="1"/>
  <c r="G43" i="13"/>
  <c r="H61" i="13"/>
  <c r="H65" i="13" s="1"/>
  <c r="U51" i="13"/>
  <c r="N61" i="13"/>
  <c r="N65" i="13" s="1"/>
  <c r="T48" i="13"/>
  <c r="T41" i="13"/>
  <c r="U38" i="13"/>
  <c r="D8" i="13"/>
  <c r="M8" i="13"/>
  <c r="M61" i="13" s="1"/>
  <c r="I8" i="13"/>
  <c r="T29" i="13"/>
  <c r="J8" i="13"/>
  <c r="R8" i="13" s="1"/>
  <c r="B8" i="13"/>
  <c r="K8" i="13"/>
  <c r="T19" i="13"/>
  <c r="P9" i="13"/>
  <c r="T15" i="13"/>
  <c r="R9" i="13"/>
  <c r="P62" i="12"/>
  <c r="C43" i="12"/>
  <c r="C61" i="12" s="1"/>
  <c r="C65" i="12" s="1"/>
  <c r="I43" i="12"/>
  <c r="I61" i="12" s="1"/>
  <c r="I65" i="12" s="1"/>
  <c r="E56" i="12"/>
  <c r="T56" i="12" s="1"/>
  <c r="K43" i="12"/>
  <c r="S43" i="12" s="1"/>
  <c r="K61" i="12"/>
  <c r="K65" i="12" s="1"/>
  <c r="Q56" i="12"/>
  <c r="W43" i="12"/>
  <c r="W61" i="12" s="1"/>
  <c r="W65" i="12" s="1"/>
  <c r="U51" i="12"/>
  <c r="Q28" i="12"/>
  <c r="T39" i="12"/>
  <c r="J8" i="12"/>
  <c r="V8" i="12"/>
  <c r="T35" i="12"/>
  <c r="F8" i="12"/>
  <c r="F61" i="12" s="1"/>
  <c r="F65" i="12" s="1"/>
  <c r="G8" i="12"/>
  <c r="G61" i="12" s="1"/>
  <c r="G65" i="12" s="1"/>
  <c r="O8" i="12"/>
  <c r="O61" i="12" s="1"/>
  <c r="O65" i="12" s="1"/>
  <c r="H8" i="12"/>
  <c r="H61" i="12" s="1"/>
  <c r="H65" i="12" s="1"/>
  <c r="M61" i="12"/>
  <c r="S8" i="12"/>
  <c r="R8" i="12"/>
  <c r="R9" i="12"/>
  <c r="U15" i="12"/>
  <c r="P9" i="12"/>
  <c r="P62" i="11"/>
  <c r="M43" i="11"/>
  <c r="M61" i="11" s="1"/>
  <c r="M65" i="11" s="1"/>
  <c r="W61" i="11"/>
  <c r="W65" i="11" s="1"/>
  <c r="F61" i="11"/>
  <c r="F65" i="11" s="1"/>
  <c r="K43" i="11"/>
  <c r="S43" i="11" s="1"/>
  <c r="H61" i="11"/>
  <c r="H65" i="11" s="1"/>
  <c r="T58" i="11"/>
  <c r="G43" i="11"/>
  <c r="I61" i="11"/>
  <c r="I65" i="11" s="1"/>
  <c r="T52" i="11"/>
  <c r="P44" i="11"/>
  <c r="C61" i="11"/>
  <c r="C65" i="11" s="1"/>
  <c r="N61" i="11"/>
  <c r="N65" i="11" s="1"/>
  <c r="U50" i="11"/>
  <c r="P28" i="11"/>
  <c r="U42" i="11"/>
  <c r="T39" i="11"/>
  <c r="J8" i="11"/>
  <c r="R8" i="11" s="1"/>
  <c r="B8" i="11"/>
  <c r="K8" i="11"/>
  <c r="K61" i="11" s="1"/>
  <c r="T29" i="11"/>
  <c r="G8" i="11"/>
  <c r="O8" i="11"/>
  <c r="O61" i="11" s="1"/>
  <c r="O65" i="11" s="1"/>
  <c r="V8" i="11"/>
  <c r="V61" i="11" s="1"/>
  <c r="V65" i="11" s="1"/>
  <c r="U18" i="11"/>
  <c r="S9" i="11"/>
  <c r="U60" i="10"/>
  <c r="G43" i="10"/>
  <c r="O43" i="10"/>
  <c r="O61" i="10" s="1"/>
  <c r="O65" i="10" s="1"/>
  <c r="P56" i="10"/>
  <c r="Q56" i="10"/>
  <c r="C61" i="10"/>
  <c r="C65" i="10" s="1"/>
  <c r="K43" i="10"/>
  <c r="S43" i="10" s="1"/>
  <c r="H61" i="10"/>
  <c r="H65" i="10" s="1"/>
  <c r="V61" i="10"/>
  <c r="V65" i="10" s="1"/>
  <c r="F61" i="10"/>
  <c r="F65" i="10" s="1"/>
  <c r="N61" i="10"/>
  <c r="N65" i="10" s="1"/>
  <c r="G61" i="10"/>
  <c r="G65" i="10" s="1"/>
  <c r="Q44" i="10"/>
  <c r="B8" i="10"/>
  <c r="K8" i="10"/>
  <c r="U29" i="10"/>
  <c r="J8" i="10"/>
  <c r="R8" i="10" s="1"/>
  <c r="I8" i="10"/>
  <c r="I61" i="10" s="1"/>
  <c r="I65" i="10" s="1"/>
  <c r="T18" i="10"/>
  <c r="M61" i="10"/>
  <c r="R9" i="10"/>
  <c r="U11" i="10"/>
  <c r="Q62" i="9"/>
  <c r="T64" i="9"/>
  <c r="K43" i="9"/>
  <c r="S43" i="9" s="1"/>
  <c r="O61" i="9"/>
  <c r="O65" i="9" s="1"/>
  <c r="F61" i="9"/>
  <c r="F65" i="9" s="1"/>
  <c r="N61" i="9"/>
  <c r="N65" i="9" s="1"/>
  <c r="T51" i="9"/>
  <c r="T50" i="9"/>
  <c r="T41" i="9"/>
  <c r="B8" i="9"/>
  <c r="K8" i="9"/>
  <c r="E28" i="9"/>
  <c r="W8" i="9"/>
  <c r="C8" i="9"/>
  <c r="C61" i="9" s="1"/>
  <c r="C65" i="9" s="1"/>
  <c r="L8" i="9"/>
  <c r="R8" i="9" s="1"/>
  <c r="I8" i="9"/>
  <c r="I61" i="9" s="1"/>
  <c r="I65" i="9" s="1"/>
  <c r="M61" i="9"/>
  <c r="R9" i="9"/>
  <c r="P62" i="8"/>
  <c r="Q62" i="8"/>
  <c r="I43" i="8"/>
  <c r="G43" i="8"/>
  <c r="G61" i="8" s="1"/>
  <c r="G65" i="8" s="1"/>
  <c r="W43" i="8"/>
  <c r="N61" i="8"/>
  <c r="N65" i="8" s="1"/>
  <c r="F61" i="8"/>
  <c r="F65" i="8" s="1"/>
  <c r="Q44" i="8"/>
  <c r="O61" i="8"/>
  <c r="O65" i="8" s="1"/>
  <c r="H61" i="8"/>
  <c r="H65" i="8" s="1"/>
  <c r="I61" i="8"/>
  <c r="I65" i="8" s="1"/>
  <c r="T52" i="8"/>
  <c r="T38" i="8"/>
  <c r="P28" i="8"/>
  <c r="C8" i="8"/>
  <c r="C61" i="8" s="1"/>
  <c r="C65" i="8" s="1"/>
  <c r="D8" i="8"/>
  <c r="B8" i="8"/>
  <c r="K8" i="8"/>
  <c r="K61" i="8" s="1"/>
  <c r="K65" i="8" s="1"/>
  <c r="T11" i="8"/>
  <c r="L8" i="8"/>
  <c r="R8" i="8" s="1"/>
  <c r="M8" i="8"/>
  <c r="T60" i="7"/>
  <c r="P56" i="7"/>
  <c r="F61" i="7"/>
  <c r="F65" i="7" s="1"/>
  <c r="N61" i="7"/>
  <c r="N65" i="7" s="1"/>
  <c r="Q56" i="7"/>
  <c r="T58" i="7"/>
  <c r="T49" i="7"/>
  <c r="U50" i="7"/>
  <c r="K61" i="7"/>
  <c r="K65" i="7" s="1"/>
  <c r="O61" i="7"/>
  <c r="O65" i="7" s="1"/>
  <c r="H61" i="7"/>
  <c r="H65" i="7" s="1"/>
  <c r="I61" i="7"/>
  <c r="I65" i="7" s="1"/>
  <c r="U51" i="7"/>
  <c r="S44" i="7"/>
  <c r="E44" i="7"/>
  <c r="U44" i="7" s="1"/>
  <c r="R28" i="7"/>
  <c r="S28" i="7"/>
  <c r="T35" i="7"/>
  <c r="D8" i="7"/>
  <c r="M8" i="7"/>
  <c r="M61" i="7" s="1"/>
  <c r="M65" i="7" s="1"/>
  <c r="C8" i="7"/>
  <c r="C61" i="7" s="1"/>
  <c r="C65" i="7" s="1"/>
  <c r="L8" i="7"/>
  <c r="W8" i="7"/>
  <c r="W61" i="7" s="1"/>
  <c r="W65" i="7" s="1"/>
  <c r="J8" i="7"/>
  <c r="T19" i="7"/>
  <c r="R9" i="7"/>
  <c r="U11" i="7"/>
  <c r="Q62" i="6"/>
  <c r="U64" i="6"/>
  <c r="E62" i="6"/>
  <c r="U62" i="6" s="1"/>
  <c r="C43" i="6"/>
  <c r="K43" i="6"/>
  <c r="S43" i="6" s="1"/>
  <c r="F61" i="6"/>
  <c r="F65" i="6" s="1"/>
  <c r="O61" i="6"/>
  <c r="O65" i="6" s="1"/>
  <c r="M43" i="6"/>
  <c r="M61" i="6" s="1"/>
  <c r="M65" i="6" s="1"/>
  <c r="G43" i="6"/>
  <c r="G61" i="6" s="1"/>
  <c r="G65" i="6" s="1"/>
  <c r="U52" i="6"/>
  <c r="N61" i="6"/>
  <c r="N65" i="6" s="1"/>
  <c r="S44" i="6"/>
  <c r="T42" i="6"/>
  <c r="R28" i="6"/>
  <c r="T38" i="6"/>
  <c r="I8" i="6"/>
  <c r="I61" i="6" s="1"/>
  <c r="I65" i="6" s="1"/>
  <c r="B8" i="6"/>
  <c r="K8" i="6"/>
  <c r="C8" i="6"/>
  <c r="C61" i="6" s="1"/>
  <c r="C65" i="6" s="1"/>
  <c r="L8" i="6"/>
  <c r="R8" i="6" s="1"/>
  <c r="W8" i="6"/>
  <c r="W61" i="6" s="1"/>
  <c r="W65" i="6" s="1"/>
  <c r="H43" i="5"/>
  <c r="P56" i="5"/>
  <c r="T48" i="5"/>
  <c r="T50" i="5"/>
  <c r="U42" i="5"/>
  <c r="N8" i="5"/>
  <c r="N61" i="5" s="1"/>
  <c r="N65" i="5" s="1"/>
  <c r="F8" i="5"/>
  <c r="F61" i="5" s="1"/>
  <c r="F65" i="5" s="1"/>
  <c r="U38" i="5"/>
  <c r="J8" i="5"/>
  <c r="G8" i="5"/>
  <c r="G61" i="5" s="1"/>
  <c r="G65" i="5" s="1"/>
  <c r="O8" i="5"/>
  <c r="O61" i="5" s="1"/>
  <c r="O65" i="5" s="1"/>
  <c r="H8" i="5"/>
  <c r="H61" i="5" s="1"/>
  <c r="H65" i="5" s="1"/>
  <c r="I8" i="5"/>
  <c r="I61" i="5" s="1"/>
  <c r="I65" i="5" s="1"/>
  <c r="W8" i="5"/>
  <c r="T19" i="5"/>
  <c r="S9" i="5"/>
  <c r="R8" i="5"/>
  <c r="U15" i="5"/>
  <c r="M61" i="5"/>
  <c r="S8" i="5"/>
  <c r="P62" i="4"/>
  <c r="W43" i="4"/>
  <c r="I43" i="4"/>
  <c r="P56" i="4"/>
  <c r="I61" i="4"/>
  <c r="I65" i="4" s="1"/>
  <c r="L61" i="4"/>
  <c r="L65" i="4" s="1"/>
  <c r="C43" i="4"/>
  <c r="C61" i="4" s="1"/>
  <c r="C65" i="4" s="1"/>
  <c r="V43" i="4"/>
  <c r="H61" i="4"/>
  <c r="H65" i="4" s="1"/>
  <c r="K61" i="4"/>
  <c r="K65" i="4" s="1"/>
  <c r="S65" i="4" s="1"/>
  <c r="T50" i="4"/>
  <c r="T49" i="4"/>
  <c r="T42" i="4"/>
  <c r="T41" i="4"/>
  <c r="F8" i="4"/>
  <c r="F61" i="4" s="1"/>
  <c r="F65" i="4" s="1"/>
  <c r="N8" i="4"/>
  <c r="N61" i="4" s="1"/>
  <c r="N65" i="4" s="1"/>
  <c r="G8" i="4"/>
  <c r="G61" i="4" s="1"/>
  <c r="G65" i="4" s="1"/>
  <c r="O8" i="4"/>
  <c r="O61" i="4" s="1"/>
  <c r="O65" i="4" s="1"/>
  <c r="P9" i="4"/>
  <c r="R8" i="4"/>
  <c r="T18" i="4"/>
  <c r="P62" i="3"/>
  <c r="G43" i="3"/>
  <c r="O43" i="3"/>
  <c r="V43" i="3"/>
  <c r="D61" i="3"/>
  <c r="D65" i="3" s="1"/>
  <c r="F61" i="3"/>
  <c r="F65" i="3" s="1"/>
  <c r="N61" i="3"/>
  <c r="N65" i="3" s="1"/>
  <c r="W61" i="3"/>
  <c r="W65" i="3" s="1"/>
  <c r="C43" i="3"/>
  <c r="C61" i="3" s="1"/>
  <c r="C65" i="3" s="1"/>
  <c r="H61" i="3"/>
  <c r="H65" i="3" s="1"/>
  <c r="D43" i="3"/>
  <c r="L61" i="3"/>
  <c r="L65" i="3" s="1"/>
  <c r="M61" i="3"/>
  <c r="M65" i="3" s="1"/>
  <c r="T52" i="3"/>
  <c r="U40" i="3"/>
  <c r="T41" i="3"/>
  <c r="G8" i="3"/>
  <c r="G61" i="3" s="1"/>
  <c r="G65" i="3" s="1"/>
  <c r="O8" i="3"/>
  <c r="I8" i="3"/>
  <c r="I61" i="3" s="1"/>
  <c r="I65" i="3" s="1"/>
  <c r="T29" i="3"/>
  <c r="V8" i="3"/>
  <c r="V61" i="3" s="1"/>
  <c r="V65" i="3" s="1"/>
  <c r="K61" i="3"/>
  <c r="S8" i="3"/>
  <c r="F65" i="2"/>
  <c r="I43" i="2"/>
  <c r="N61" i="2"/>
  <c r="N65" i="2" s="1"/>
  <c r="Q56" i="2"/>
  <c r="P56" i="2"/>
  <c r="H61" i="2"/>
  <c r="H65" i="2" s="1"/>
  <c r="G43" i="2"/>
  <c r="G61" i="2" s="1"/>
  <c r="G65" i="2" s="1"/>
  <c r="O61" i="2"/>
  <c r="O65" i="2" s="1"/>
  <c r="I61" i="2"/>
  <c r="I65" i="2" s="1"/>
  <c r="T48" i="2"/>
  <c r="C61" i="2"/>
  <c r="C65" i="2" s="1"/>
  <c r="D61" i="2"/>
  <c r="D65" i="2" s="1"/>
  <c r="M61" i="2"/>
  <c r="M65" i="2" s="1"/>
  <c r="T41" i="2"/>
  <c r="V8" i="2"/>
  <c r="V61" i="2" s="1"/>
  <c r="V65" i="2" s="1"/>
  <c r="T35" i="2"/>
  <c r="K61" i="2"/>
  <c r="S8" i="2"/>
  <c r="U19" i="2"/>
  <c r="U11" i="2"/>
  <c r="G61" i="1"/>
  <c r="G65" i="1" s="1"/>
  <c r="O61" i="1"/>
  <c r="O65" i="1" s="1"/>
  <c r="W43" i="1"/>
  <c r="D43" i="1"/>
  <c r="D61" i="1" s="1"/>
  <c r="D65" i="1" s="1"/>
  <c r="M43" i="1"/>
  <c r="M61" i="1" s="1"/>
  <c r="M65" i="1" s="1"/>
  <c r="T58" i="1"/>
  <c r="L61" i="1"/>
  <c r="L65" i="1" s="1"/>
  <c r="N61" i="1"/>
  <c r="N65" i="1" s="1"/>
  <c r="U51" i="1"/>
  <c r="T50" i="1"/>
  <c r="U38" i="1"/>
  <c r="H8" i="1"/>
  <c r="H61" i="1" s="1"/>
  <c r="H65" i="1" s="1"/>
  <c r="K8" i="1"/>
  <c r="I8" i="1"/>
  <c r="I61" i="1" s="1"/>
  <c r="I65" i="1" s="1"/>
  <c r="B8" i="1"/>
  <c r="B61" i="1" s="1"/>
  <c r="B65" i="1" s="1"/>
  <c r="C8" i="1"/>
  <c r="C61" i="1" s="1"/>
  <c r="C65" i="1" s="1"/>
  <c r="F8" i="1"/>
  <c r="F61" i="1" s="1"/>
  <c r="F65" i="1" s="1"/>
  <c r="J61" i="1"/>
  <c r="R8" i="1"/>
  <c r="U11" i="1"/>
  <c r="T24" i="1"/>
  <c r="U26" i="1"/>
  <c r="U34" i="1"/>
  <c r="U40" i="1"/>
  <c r="U48" i="1"/>
  <c r="T54" i="1"/>
  <c r="U55" i="1"/>
  <c r="T59" i="1"/>
  <c r="U60" i="1"/>
  <c r="P9" i="2"/>
  <c r="U13" i="2"/>
  <c r="T26" i="2"/>
  <c r="T30" i="2"/>
  <c r="U31" i="2"/>
  <c r="T36" i="2"/>
  <c r="U37" i="2"/>
  <c r="T42" i="2"/>
  <c r="T50" i="2"/>
  <c r="U64" i="2"/>
  <c r="T11" i="3"/>
  <c r="U12" i="3"/>
  <c r="T17" i="3"/>
  <c r="U18" i="3"/>
  <c r="T23" i="3"/>
  <c r="T35" i="3"/>
  <c r="U42" i="3"/>
  <c r="P44" i="3"/>
  <c r="T49" i="3"/>
  <c r="U50" i="3"/>
  <c r="T55" i="3"/>
  <c r="T58" i="3"/>
  <c r="T22" i="4"/>
  <c r="Q28" i="4"/>
  <c r="U32" i="4"/>
  <c r="U38" i="4"/>
  <c r="T52" i="4"/>
  <c r="T16" i="5"/>
  <c r="T22" i="5"/>
  <c r="U23" i="5"/>
  <c r="P28" i="5"/>
  <c r="U32" i="5"/>
  <c r="T45" i="5"/>
  <c r="U46" i="5"/>
  <c r="T51" i="5"/>
  <c r="U52" i="5"/>
  <c r="T10" i="6"/>
  <c r="T16" i="6"/>
  <c r="U17" i="6"/>
  <c r="U23" i="6"/>
  <c r="E28" i="6"/>
  <c r="T33" i="6"/>
  <c r="U40" i="6"/>
  <c r="T47" i="6"/>
  <c r="U48" i="6"/>
  <c r="T53" i="6"/>
  <c r="U54" i="6"/>
  <c r="T58" i="6"/>
  <c r="U59" i="6"/>
  <c r="E9" i="7"/>
  <c r="T14" i="7"/>
  <c r="U21" i="7"/>
  <c r="T27" i="7"/>
  <c r="Q28" i="7"/>
  <c r="T32" i="7"/>
  <c r="U33" i="7"/>
  <c r="T38" i="7"/>
  <c r="U39" i="7"/>
  <c r="T45" i="7"/>
  <c r="T52" i="7"/>
  <c r="T63" i="7"/>
  <c r="U64" i="7"/>
  <c r="T12" i="8"/>
  <c r="U13" i="8"/>
  <c r="U19" i="8"/>
  <c r="U25" i="8"/>
  <c r="T35" i="8"/>
  <c r="T41" i="8"/>
  <c r="U42" i="8"/>
  <c r="E44" i="8"/>
  <c r="T45" i="8"/>
  <c r="U49" i="8"/>
  <c r="U55" i="8"/>
  <c r="Q9" i="9"/>
  <c r="U13" i="9"/>
  <c r="U19" i="9"/>
  <c r="T29" i="9"/>
  <c r="U31" i="9"/>
  <c r="T35" i="9"/>
  <c r="U36" i="9"/>
  <c r="U42" i="9"/>
  <c r="P44" i="9"/>
  <c r="T48" i="9"/>
  <c r="U55" i="9"/>
  <c r="T59" i="9"/>
  <c r="P9" i="10"/>
  <c r="U13" i="10"/>
  <c r="T26" i="10"/>
  <c r="T30" i="10"/>
  <c r="U31" i="10"/>
  <c r="T36" i="10"/>
  <c r="U37" i="10"/>
  <c r="T42" i="10"/>
  <c r="T50" i="10"/>
  <c r="U64" i="10"/>
  <c r="T11" i="11"/>
  <c r="T17" i="11"/>
  <c r="T23" i="11"/>
  <c r="T35" i="11"/>
  <c r="U32" i="12"/>
  <c r="U38" i="12"/>
  <c r="T52" i="12"/>
  <c r="U56" i="12"/>
  <c r="T16" i="13"/>
  <c r="T22" i="13"/>
  <c r="U23" i="13"/>
  <c r="P28" i="13"/>
  <c r="P8" i="13" s="1"/>
  <c r="U32" i="13"/>
  <c r="T45" i="13"/>
  <c r="U46" i="13"/>
  <c r="U52" i="13"/>
  <c r="U56" i="13"/>
  <c r="U17" i="14"/>
  <c r="U23" i="14"/>
  <c r="E28" i="14"/>
  <c r="U39" i="14"/>
  <c r="U51" i="14"/>
  <c r="T51" i="14"/>
  <c r="U55" i="14"/>
  <c r="U13" i="15"/>
  <c r="T13" i="15"/>
  <c r="U22" i="15"/>
  <c r="T22" i="15"/>
  <c r="U26" i="15"/>
  <c r="U42" i="15"/>
  <c r="T42" i="15"/>
  <c r="U52" i="15"/>
  <c r="T52" i="15"/>
  <c r="U22" i="16"/>
  <c r="T22" i="16"/>
  <c r="E44" i="16"/>
  <c r="U45" i="16"/>
  <c r="T45" i="16"/>
  <c r="E28" i="1"/>
  <c r="E62" i="1"/>
  <c r="T63" i="1"/>
  <c r="Q9" i="2"/>
  <c r="E44" i="2"/>
  <c r="Q44" i="3"/>
  <c r="E56" i="4"/>
  <c r="Q28" i="5"/>
  <c r="E56" i="5"/>
  <c r="P28" i="6"/>
  <c r="P62" i="6"/>
  <c r="P9" i="7"/>
  <c r="T34" i="7"/>
  <c r="U45" i="7"/>
  <c r="E56" i="7"/>
  <c r="U57" i="7"/>
  <c r="P44" i="8"/>
  <c r="U29" i="9"/>
  <c r="Q44" i="9"/>
  <c r="Q9" i="10"/>
  <c r="E44" i="10"/>
  <c r="T13" i="11"/>
  <c r="Q44" i="11"/>
  <c r="Q28" i="13"/>
  <c r="U35" i="16"/>
  <c r="T35" i="16"/>
  <c r="T22" i="17"/>
  <c r="U22" i="17"/>
  <c r="U32" i="17"/>
  <c r="T32" i="17"/>
  <c r="E44" i="17"/>
  <c r="T45" i="17"/>
  <c r="U45" i="17"/>
  <c r="P28" i="1"/>
  <c r="E9" i="5"/>
  <c r="U10" i="5"/>
  <c r="E28" i="8"/>
  <c r="U29" i="8"/>
  <c r="E9" i="13"/>
  <c r="U10" i="13"/>
  <c r="U35" i="15"/>
  <c r="T35" i="15"/>
  <c r="U15" i="16"/>
  <c r="T15" i="16"/>
  <c r="Q28" i="16"/>
  <c r="Q28" i="1"/>
  <c r="P28" i="3"/>
  <c r="P9" i="5"/>
  <c r="E62" i="5"/>
  <c r="U63" i="5"/>
  <c r="E9" i="6"/>
  <c r="E62" i="7"/>
  <c r="Q9" i="12"/>
  <c r="Q8" i="12" s="1"/>
  <c r="E44" i="13"/>
  <c r="E62" i="13"/>
  <c r="U63" i="13"/>
  <c r="E9" i="14"/>
  <c r="U33" i="14"/>
  <c r="T33" i="14"/>
  <c r="U50" i="14"/>
  <c r="T50" i="14"/>
  <c r="U21" i="15"/>
  <c r="T21" i="15"/>
  <c r="P44" i="15"/>
  <c r="U51" i="15"/>
  <c r="T51" i="15"/>
  <c r="E62" i="2"/>
  <c r="E44" i="4"/>
  <c r="T45" i="4"/>
  <c r="P44" i="5"/>
  <c r="P62" i="5"/>
  <c r="P9" i="6"/>
  <c r="P44" i="7"/>
  <c r="P43" i="7" s="1"/>
  <c r="P62" i="7"/>
  <c r="Q28" i="8"/>
  <c r="P28" i="9"/>
  <c r="T10" i="10"/>
  <c r="E28" i="10"/>
  <c r="E62" i="10"/>
  <c r="E9" i="11"/>
  <c r="Q28" i="11"/>
  <c r="T45" i="11"/>
  <c r="E44" i="12"/>
  <c r="T45" i="12"/>
  <c r="Q62" i="12"/>
  <c r="Q9" i="13"/>
  <c r="P44" i="13"/>
  <c r="P62" i="13"/>
  <c r="P9" i="14"/>
  <c r="E9" i="15"/>
  <c r="Q44" i="15"/>
  <c r="E56" i="15"/>
  <c r="U57" i="15"/>
  <c r="T57" i="15"/>
  <c r="T17" i="18"/>
  <c r="U17" i="18"/>
  <c r="Q56" i="4"/>
  <c r="E9" i="3"/>
  <c r="Q28" i="3"/>
  <c r="Q62" i="4"/>
  <c r="E56" i="1"/>
  <c r="T15" i="2"/>
  <c r="T21" i="2"/>
  <c r="T39" i="2"/>
  <c r="T46" i="2"/>
  <c r="P62" i="2"/>
  <c r="P9" i="3"/>
  <c r="T20" i="3"/>
  <c r="T26" i="3"/>
  <c r="T31" i="3"/>
  <c r="U45" i="3"/>
  <c r="E56" i="3"/>
  <c r="U57" i="3"/>
  <c r="T11" i="4"/>
  <c r="T17" i="4"/>
  <c r="T24" i="4"/>
  <c r="T34" i="4"/>
  <c r="T40" i="4"/>
  <c r="P44" i="4"/>
  <c r="T47" i="4"/>
  <c r="T54" i="4"/>
  <c r="U58" i="4"/>
  <c r="T11" i="5"/>
  <c r="T18" i="5"/>
  <c r="U25" i="5"/>
  <c r="T34" i="5"/>
  <c r="T40" i="5"/>
  <c r="Q44" i="5"/>
  <c r="T54" i="5"/>
  <c r="T58" i="5"/>
  <c r="Q62" i="5"/>
  <c r="Q9" i="6"/>
  <c r="T12" i="6"/>
  <c r="U19" i="6"/>
  <c r="T25" i="6"/>
  <c r="T29" i="6"/>
  <c r="E44" i="6"/>
  <c r="P56" i="6"/>
  <c r="T63" i="6"/>
  <c r="T10" i="7"/>
  <c r="T41" i="7"/>
  <c r="Q44" i="7"/>
  <c r="Q43" i="7" s="1"/>
  <c r="T48" i="7"/>
  <c r="U15" i="8"/>
  <c r="T21" i="8"/>
  <c r="T27" i="8"/>
  <c r="T30" i="8"/>
  <c r="T37" i="8"/>
  <c r="U45" i="8"/>
  <c r="T51" i="8"/>
  <c r="E56" i="8"/>
  <c r="T60" i="8"/>
  <c r="T15" i="9"/>
  <c r="T21" i="9"/>
  <c r="T27" i="9"/>
  <c r="Q28" i="9"/>
  <c r="U28" i="9" s="1"/>
  <c r="T31" i="9"/>
  <c r="U38" i="9"/>
  <c r="E56" i="9"/>
  <c r="U10" i="10"/>
  <c r="T15" i="10"/>
  <c r="T21" i="10"/>
  <c r="P28" i="10"/>
  <c r="T39" i="10"/>
  <c r="T46" i="10"/>
  <c r="P62" i="10"/>
  <c r="P9" i="11"/>
  <c r="P8" i="11" s="1"/>
  <c r="T20" i="11"/>
  <c r="T26" i="11"/>
  <c r="T31" i="11"/>
  <c r="U45" i="11"/>
  <c r="E56" i="11"/>
  <c r="U57" i="11"/>
  <c r="T11" i="12"/>
  <c r="T17" i="12"/>
  <c r="T24" i="12"/>
  <c r="T34" i="12"/>
  <c r="T40" i="12"/>
  <c r="P44" i="12"/>
  <c r="P43" i="12" s="1"/>
  <c r="T47" i="12"/>
  <c r="T54" i="12"/>
  <c r="U58" i="12"/>
  <c r="T11" i="13"/>
  <c r="T18" i="13"/>
  <c r="U25" i="13"/>
  <c r="T34" i="13"/>
  <c r="T40" i="13"/>
  <c r="Q44" i="13"/>
  <c r="T54" i="13"/>
  <c r="T58" i="13"/>
  <c r="Q62" i="13"/>
  <c r="Q9" i="14"/>
  <c r="T12" i="14"/>
  <c r="U19" i="14"/>
  <c r="T25" i="14"/>
  <c r="T29" i="14"/>
  <c r="T34" i="14"/>
  <c r="T46" i="14"/>
  <c r="Q56" i="14"/>
  <c r="T60" i="14"/>
  <c r="E62" i="14"/>
  <c r="U14" i="15"/>
  <c r="T14" i="15"/>
  <c r="Q28" i="15"/>
  <c r="U34" i="15"/>
  <c r="T34" i="15"/>
  <c r="P56" i="15"/>
  <c r="U14" i="16"/>
  <c r="T14" i="16"/>
  <c r="U23" i="16"/>
  <c r="T23" i="16"/>
  <c r="T40" i="16"/>
  <c r="Q44" i="2"/>
  <c r="E44" i="5"/>
  <c r="E9" i="1"/>
  <c r="U10" i="1"/>
  <c r="Q9" i="5"/>
  <c r="T13" i="1"/>
  <c r="T19" i="1"/>
  <c r="T26" i="1"/>
  <c r="U30" i="1"/>
  <c r="T29" i="1"/>
  <c r="U31" i="1"/>
  <c r="T35" i="1"/>
  <c r="U36" i="1"/>
  <c r="U42" i="1"/>
  <c r="E44" i="1"/>
  <c r="T49" i="1"/>
  <c r="U63" i="1"/>
  <c r="U32" i="2"/>
  <c r="T38" i="2"/>
  <c r="T45" i="2"/>
  <c r="T51" i="2"/>
  <c r="Q62" i="2"/>
  <c r="U13" i="3"/>
  <c r="T19" i="3"/>
  <c r="T25" i="3"/>
  <c r="T30" i="3"/>
  <c r="T36" i="3"/>
  <c r="U51" i="3"/>
  <c r="P56" i="3"/>
  <c r="T60" i="3"/>
  <c r="T10" i="4"/>
  <c r="E28" i="4"/>
  <c r="U29" i="4"/>
  <c r="T33" i="4"/>
  <c r="Q44" i="4"/>
  <c r="T57" i="4"/>
  <c r="T64" i="4"/>
  <c r="T24" i="5"/>
  <c r="U47" i="5"/>
  <c r="T53" i="5"/>
  <c r="T57" i="5"/>
  <c r="T64" i="5"/>
  <c r="T18" i="6"/>
  <c r="U20" i="6"/>
  <c r="T24" i="6"/>
  <c r="U29" i="6"/>
  <c r="T34" i="6"/>
  <c r="T41" i="6"/>
  <c r="U49" i="6"/>
  <c r="T55" i="6"/>
  <c r="Q56" i="6"/>
  <c r="T60" i="6"/>
  <c r="T62" i="6"/>
  <c r="U63" i="6"/>
  <c r="U10" i="7"/>
  <c r="T15" i="7"/>
  <c r="T22" i="7"/>
  <c r="U34" i="7"/>
  <c r="T40" i="7"/>
  <c r="T47" i="7"/>
  <c r="T53" i="7"/>
  <c r="T57" i="7"/>
  <c r="P9" i="8"/>
  <c r="T14" i="8"/>
  <c r="T20" i="8"/>
  <c r="U46" i="8"/>
  <c r="T50" i="8"/>
  <c r="P56" i="8"/>
  <c r="E9" i="9"/>
  <c r="U10" i="9"/>
  <c r="T14" i="9"/>
  <c r="T37" i="9"/>
  <c r="T49" i="9"/>
  <c r="P56" i="9"/>
  <c r="U32" i="10"/>
  <c r="T38" i="10"/>
  <c r="T45" i="10"/>
  <c r="T51" i="10"/>
  <c r="Q62" i="10"/>
  <c r="U13" i="11"/>
  <c r="T19" i="11"/>
  <c r="T25" i="11"/>
  <c r="T30" i="11"/>
  <c r="T36" i="11"/>
  <c r="U51" i="11"/>
  <c r="P56" i="11"/>
  <c r="P43" i="11" s="1"/>
  <c r="T60" i="11"/>
  <c r="T10" i="12"/>
  <c r="E28" i="12"/>
  <c r="U29" i="12"/>
  <c r="T33" i="12"/>
  <c r="Q44" i="12"/>
  <c r="T57" i="12"/>
  <c r="T64" i="12"/>
  <c r="T24" i="13"/>
  <c r="U47" i="13"/>
  <c r="T53" i="13"/>
  <c r="T57" i="13"/>
  <c r="T64" i="13"/>
  <c r="T18" i="14"/>
  <c r="T24" i="14"/>
  <c r="U29" i="14"/>
  <c r="U40" i="14"/>
  <c r="P62" i="14"/>
  <c r="T31" i="15"/>
  <c r="Q56" i="15"/>
  <c r="T11" i="16"/>
  <c r="U36" i="16"/>
  <c r="T36" i="16"/>
  <c r="U33" i="17"/>
  <c r="T39" i="17"/>
  <c r="U39" i="17"/>
  <c r="Q9" i="4"/>
  <c r="E28" i="2"/>
  <c r="T45" i="3"/>
  <c r="P9" i="1"/>
  <c r="P28" i="2"/>
  <c r="Q9" i="1"/>
  <c r="Q8" i="1" s="1"/>
  <c r="T18" i="1"/>
  <c r="U25" i="1"/>
  <c r="U29" i="1"/>
  <c r="P44" i="1"/>
  <c r="Q56" i="1"/>
  <c r="E9" i="2"/>
  <c r="T20" i="2"/>
  <c r="U27" i="2"/>
  <c r="U33" i="2"/>
  <c r="U45" i="2"/>
  <c r="E44" i="3"/>
  <c r="Q56" i="3"/>
  <c r="E62" i="3"/>
  <c r="U10" i="4"/>
  <c r="T16" i="4"/>
  <c r="U23" i="4"/>
  <c r="P28" i="4"/>
  <c r="P8" i="4" s="1"/>
  <c r="T46" i="4"/>
  <c r="U53" i="4"/>
  <c r="U57" i="4"/>
  <c r="T10" i="5"/>
  <c r="U17" i="5"/>
  <c r="E28" i="5"/>
  <c r="T39" i="5"/>
  <c r="U57" i="5"/>
  <c r="U11" i="6"/>
  <c r="Q44" i="6"/>
  <c r="P28" i="7"/>
  <c r="Q9" i="8"/>
  <c r="T29" i="8"/>
  <c r="U36" i="8"/>
  <c r="Q56" i="8"/>
  <c r="Q43" i="8" s="1"/>
  <c r="T59" i="8"/>
  <c r="P9" i="9"/>
  <c r="P8" i="9" s="1"/>
  <c r="T26" i="9"/>
  <c r="U30" i="9"/>
  <c r="E44" i="9"/>
  <c r="U60" i="9"/>
  <c r="E62" i="9"/>
  <c r="U63" i="9"/>
  <c r="E9" i="10"/>
  <c r="T20" i="10"/>
  <c r="U27" i="10"/>
  <c r="U33" i="10"/>
  <c r="U45" i="10"/>
  <c r="E44" i="11"/>
  <c r="Q56" i="11"/>
  <c r="E62" i="11"/>
  <c r="U10" i="12"/>
  <c r="T16" i="12"/>
  <c r="U23" i="12"/>
  <c r="P28" i="12"/>
  <c r="P8" i="12" s="1"/>
  <c r="T46" i="12"/>
  <c r="U53" i="12"/>
  <c r="U57" i="12"/>
  <c r="T10" i="13"/>
  <c r="U17" i="13"/>
  <c r="E28" i="13"/>
  <c r="T39" i="13"/>
  <c r="U57" i="13"/>
  <c r="U11" i="14"/>
  <c r="U41" i="14"/>
  <c r="T41" i="14"/>
  <c r="U45" i="14"/>
  <c r="U12" i="15"/>
  <c r="U41" i="15"/>
  <c r="U21" i="16"/>
  <c r="T51" i="16"/>
  <c r="U51" i="16"/>
  <c r="T14" i="17"/>
  <c r="U14" i="17"/>
  <c r="T11" i="18"/>
  <c r="U11" i="18"/>
  <c r="T23" i="18"/>
  <c r="U23" i="18"/>
  <c r="Q9" i="17"/>
  <c r="Q28" i="17"/>
  <c r="E28" i="18"/>
  <c r="U23" i="21"/>
  <c r="T23" i="21"/>
  <c r="U16" i="22"/>
  <c r="T16" i="22"/>
  <c r="U25" i="22"/>
  <c r="T25" i="22"/>
  <c r="U37" i="22"/>
  <c r="T37" i="22"/>
  <c r="E9" i="24"/>
  <c r="U10" i="24"/>
  <c r="T10" i="24"/>
  <c r="U27" i="24"/>
  <c r="T27" i="24"/>
  <c r="E56" i="16"/>
  <c r="E56" i="17"/>
  <c r="P28" i="18"/>
  <c r="P56" i="19"/>
  <c r="U36" i="21"/>
  <c r="T36" i="21"/>
  <c r="U53" i="21"/>
  <c r="T53" i="21"/>
  <c r="U59" i="21"/>
  <c r="T59" i="21"/>
  <c r="U46" i="22"/>
  <c r="T46" i="22"/>
  <c r="U55" i="22"/>
  <c r="T55" i="22"/>
  <c r="E9" i="23"/>
  <c r="U10" i="23"/>
  <c r="T10" i="23"/>
  <c r="U25" i="23"/>
  <c r="T25" i="23"/>
  <c r="U31" i="23"/>
  <c r="T31" i="23"/>
  <c r="U55" i="23"/>
  <c r="T55" i="23"/>
  <c r="Q62" i="18"/>
  <c r="Q56" i="19"/>
  <c r="E56" i="20"/>
  <c r="U57" i="20"/>
  <c r="T57" i="20"/>
  <c r="E62" i="20"/>
  <c r="E28" i="21"/>
  <c r="U29" i="21"/>
  <c r="Q9" i="22"/>
  <c r="Q8" i="22" s="1"/>
  <c r="U10" i="22"/>
  <c r="E56" i="22"/>
  <c r="P9" i="23"/>
  <c r="U18" i="24"/>
  <c r="T18" i="24"/>
  <c r="U32" i="24"/>
  <c r="T32" i="24"/>
  <c r="Q56" i="16"/>
  <c r="Q43" i="16" s="1"/>
  <c r="P44" i="17"/>
  <c r="Q56" i="17"/>
  <c r="E9" i="18"/>
  <c r="T20" i="19"/>
  <c r="P44" i="19"/>
  <c r="T55" i="19"/>
  <c r="T59" i="19"/>
  <c r="E62" i="19"/>
  <c r="T20" i="20"/>
  <c r="U22" i="20"/>
  <c r="T22" i="20"/>
  <c r="T40" i="20"/>
  <c r="P56" i="20"/>
  <c r="U14" i="21"/>
  <c r="P28" i="21"/>
  <c r="T32" i="21"/>
  <c r="T37" i="21"/>
  <c r="T49" i="21"/>
  <c r="T22" i="22"/>
  <c r="U24" i="22"/>
  <c r="T24" i="22"/>
  <c r="U30" i="22"/>
  <c r="T30" i="22"/>
  <c r="E44" i="22"/>
  <c r="T45" i="22"/>
  <c r="U53" i="22"/>
  <c r="Q9" i="23"/>
  <c r="U39" i="23"/>
  <c r="T39" i="23"/>
  <c r="U48" i="23"/>
  <c r="T48" i="23"/>
  <c r="U26" i="24"/>
  <c r="T26" i="24"/>
  <c r="T46" i="24"/>
  <c r="U46" i="24"/>
  <c r="U10" i="17"/>
  <c r="P9" i="18"/>
  <c r="T10" i="19"/>
  <c r="Q44" i="19"/>
  <c r="E9" i="20"/>
  <c r="Q56" i="20"/>
  <c r="Q9" i="21"/>
  <c r="U15" i="21"/>
  <c r="T15" i="21"/>
  <c r="Q28" i="21"/>
  <c r="U58" i="21"/>
  <c r="T58" i="21"/>
  <c r="P44" i="22"/>
  <c r="U54" i="22"/>
  <c r="T54" i="22"/>
  <c r="U60" i="22"/>
  <c r="T60" i="22"/>
  <c r="U18" i="23"/>
  <c r="T18" i="23"/>
  <c r="U30" i="23"/>
  <c r="T30" i="23"/>
  <c r="U60" i="23"/>
  <c r="T60" i="23"/>
  <c r="Q62" i="14"/>
  <c r="P9" i="15"/>
  <c r="P62" i="15"/>
  <c r="E9" i="16"/>
  <c r="T53" i="16"/>
  <c r="T58" i="16"/>
  <c r="E62" i="16"/>
  <c r="T16" i="17"/>
  <c r="T24" i="17"/>
  <c r="T33" i="17"/>
  <c r="T40" i="17"/>
  <c r="T47" i="17"/>
  <c r="T53" i="17"/>
  <c r="T58" i="17"/>
  <c r="E62" i="17"/>
  <c r="T63" i="17"/>
  <c r="Q9" i="18"/>
  <c r="T12" i="18"/>
  <c r="U19" i="18"/>
  <c r="T25" i="18"/>
  <c r="T29" i="18"/>
  <c r="E44" i="18"/>
  <c r="P56" i="18"/>
  <c r="T63" i="18"/>
  <c r="U10" i="19"/>
  <c r="E28" i="19"/>
  <c r="T40" i="19"/>
  <c r="T47" i="19"/>
  <c r="T57" i="19"/>
  <c r="Q62" i="19"/>
  <c r="P9" i="20"/>
  <c r="T18" i="20"/>
  <c r="T23" i="20"/>
  <c r="U34" i="20"/>
  <c r="U51" i="20"/>
  <c r="T12" i="21"/>
  <c r="T42" i="21"/>
  <c r="E44" i="21"/>
  <c r="U45" i="21"/>
  <c r="T45" i="21"/>
  <c r="T10" i="22"/>
  <c r="U17" i="22"/>
  <c r="T17" i="22"/>
  <c r="U38" i="22"/>
  <c r="T38" i="22"/>
  <c r="E62" i="23"/>
  <c r="U63" i="23"/>
  <c r="T63" i="23"/>
  <c r="U11" i="24"/>
  <c r="T11" i="24"/>
  <c r="U31" i="24"/>
  <c r="T31" i="24"/>
  <c r="P28" i="14"/>
  <c r="E44" i="14"/>
  <c r="Q9" i="15"/>
  <c r="E28" i="15"/>
  <c r="Q62" i="15"/>
  <c r="P9" i="16"/>
  <c r="P8" i="16" s="1"/>
  <c r="T52" i="16"/>
  <c r="T57" i="16"/>
  <c r="P62" i="16"/>
  <c r="E9" i="17"/>
  <c r="T15" i="17"/>
  <c r="T23" i="17"/>
  <c r="E28" i="17"/>
  <c r="T46" i="17"/>
  <c r="T52" i="17"/>
  <c r="T57" i="17"/>
  <c r="P62" i="17"/>
  <c r="T18" i="18"/>
  <c r="U20" i="18"/>
  <c r="T24" i="18"/>
  <c r="U29" i="18"/>
  <c r="T34" i="18"/>
  <c r="T41" i="18"/>
  <c r="U49" i="18"/>
  <c r="T55" i="18"/>
  <c r="Q56" i="18"/>
  <c r="T60" i="18"/>
  <c r="T62" i="18"/>
  <c r="U63" i="18"/>
  <c r="T14" i="19"/>
  <c r="T21" i="19"/>
  <c r="U33" i="19"/>
  <c r="T39" i="19"/>
  <c r="T46" i="19"/>
  <c r="T52" i="19"/>
  <c r="U57" i="19"/>
  <c r="U13" i="20"/>
  <c r="P28" i="20"/>
  <c r="T33" i="20"/>
  <c r="U35" i="20"/>
  <c r="T35" i="20"/>
  <c r="T50" i="20"/>
  <c r="U52" i="20"/>
  <c r="T52" i="20"/>
  <c r="T64" i="20"/>
  <c r="T11" i="21"/>
  <c r="T16" i="21"/>
  <c r="T27" i="21"/>
  <c r="T41" i="21"/>
  <c r="P44" i="21"/>
  <c r="U54" i="21"/>
  <c r="T54" i="21"/>
  <c r="E56" i="21"/>
  <c r="T57" i="21"/>
  <c r="E28" i="22"/>
  <c r="U29" i="22"/>
  <c r="T29" i="22"/>
  <c r="U47" i="22"/>
  <c r="T47" i="22"/>
  <c r="U58" i="22"/>
  <c r="U16" i="23"/>
  <c r="U26" i="23"/>
  <c r="T26" i="23"/>
  <c r="U38" i="23"/>
  <c r="T38" i="23"/>
  <c r="U47" i="23"/>
  <c r="T47" i="23"/>
  <c r="P62" i="23"/>
  <c r="Q44" i="1"/>
  <c r="P56" i="1"/>
  <c r="Q28" i="2"/>
  <c r="P44" i="2"/>
  <c r="P43" i="2" s="1"/>
  <c r="E56" i="2"/>
  <c r="Q9" i="3"/>
  <c r="E28" i="3"/>
  <c r="Q62" i="3"/>
  <c r="E9" i="4"/>
  <c r="E62" i="4"/>
  <c r="Q56" i="5"/>
  <c r="Q28" i="6"/>
  <c r="P44" i="6"/>
  <c r="E56" i="6"/>
  <c r="Q9" i="7"/>
  <c r="E28" i="7"/>
  <c r="Q62" i="7"/>
  <c r="E9" i="8"/>
  <c r="E62" i="8"/>
  <c r="Q56" i="9"/>
  <c r="Q28" i="10"/>
  <c r="P44" i="10"/>
  <c r="P43" i="10" s="1"/>
  <c r="E56" i="10"/>
  <c r="Q9" i="11"/>
  <c r="Q8" i="11" s="1"/>
  <c r="E28" i="11"/>
  <c r="Q62" i="11"/>
  <c r="E9" i="12"/>
  <c r="E62" i="12"/>
  <c r="Q56" i="13"/>
  <c r="Q28" i="14"/>
  <c r="P44" i="14"/>
  <c r="P43" i="14" s="1"/>
  <c r="E56" i="14"/>
  <c r="P28" i="15"/>
  <c r="E44" i="15"/>
  <c r="Q9" i="16"/>
  <c r="Q8" i="16" s="1"/>
  <c r="E28" i="16"/>
  <c r="U57" i="16"/>
  <c r="Q62" i="16"/>
  <c r="P9" i="17"/>
  <c r="P28" i="17"/>
  <c r="U57" i="17"/>
  <c r="Q62" i="17"/>
  <c r="Q44" i="18"/>
  <c r="E9" i="19"/>
  <c r="Q28" i="19"/>
  <c r="Q8" i="19" s="1"/>
  <c r="T56" i="19"/>
  <c r="U14" i="20"/>
  <c r="T14" i="20"/>
  <c r="Q28" i="20"/>
  <c r="E44" i="20"/>
  <c r="U45" i="20"/>
  <c r="T63" i="20"/>
  <c r="U22" i="21"/>
  <c r="T29" i="21"/>
  <c r="Q44" i="21"/>
  <c r="Q43" i="21" s="1"/>
  <c r="T46" i="21"/>
  <c r="P56" i="21"/>
  <c r="U15" i="22"/>
  <c r="P28" i="22"/>
  <c r="U36" i="22"/>
  <c r="T57" i="22"/>
  <c r="U59" i="22"/>
  <c r="T59" i="22"/>
  <c r="U17" i="23"/>
  <c r="T17" i="23"/>
  <c r="U19" i="24"/>
  <c r="T19" i="24"/>
  <c r="U38" i="24"/>
  <c r="T38" i="24"/>
  <c r="E9" i="25"/>
  <c r="U10" i="25"/>
  <c r="E9" i="26"/>
  <c r="T10" i="26"/>
  <c r="U12" i="27"/>
  <c r="T12" i="27"/>
  <c r="U21" i="28"/>
  <c r="T21" i="28"/>
  <c r="U34" i="28"/>
  <c r="T34" i="28"/>
  <c r="U52" i="28"/>
  <c r="T52" i="28"/>
  <c r="U14" i="29"/>
  <c r="T14" i="29"/>
  <c r="E44" i="25"/>
  <c r="E62" i="25"/>
  <c r="U63" i="25"/>
  <c r="U49" i="26"/>
  <c r="T49" i="26"/>
  <c r="E62" i="28"/>
  <c r="U63" i="28"/>
  <c r="U22" i="29"/>
  <c r="T22" i="29"/>
  <c r="Q28" i="29"/>
  <c r="Q9" i="30"/>
  <c r="U10" i="30"/>
  <c r="U52" i="30"/>
  <c r="T52" i="30"/>
  <c r="E28" i="23"/>
  <c r="Q62" i="23"/>
  <c r="P9" i="24"/>
  <c r="E44" i="24"/>
  <c r="Q62" i="24"/>
  <c r="Q9" i="25"/>
  <c r="P44" i="25"/>
  <c r="P43" i="25" s="1"/>
  <c r="P62" i="25"/>
  <c r="Q9" i="26"/>
  <c r="U42" i="28"/>
  <c r="T42" i="28"/>
  <c r="E56" i="29"/>
  <c r="U57" i="29"/>
  <c r="T57" i="29"/>
  <c r="U36" i="30"/>
  <c r="T36" i="30"/>
  <c r="P28" i="23"/>
  <c r="E44" i="23"/>
  <c r="Q9" i="24"/>
  <c r="E28" i="24"/>
  <c r="P44" i="24"/>
  <c r="P43" i="24" s="1"/>
  <c r="Q44" i="25"/>
  <c r="Q62" i="25"/>
  <c r="E9" i="27"/>
  <c r="U41" i="27"/>
  <c r="T41" i="27"/>
  <c r="E9" i="28"/>
  <c r="U10" i="28"/>
  <c r="U51" i="28"/>
  <c r="T51" i="28"/>
  <c r="E56" i="28"/>
  <c r="U57" i="28"/>
  <c r="T57" i="28"/>
  <c r="U36" i="29"/>
  <c r="T36" i="29"/>
  <c r="E44" i="29"/>
  <c r="U45" i="29"/>
  <c r="T45" i="29"/>
  <c r="U16" i="30"/>
  <c r="T16" i="30"/>
  <c r="E56" i="30"/>
  <c r="U57" i="30"/>
  <c r="T57" i="30"/>
  <c r="Q44" i="22"/>
  <c r="P56" i="22"/>
  <c r="Q28" i="23"/>
  <c r="P44" i="23"/>
  <c r="E56" i="23"/>
  <c r="P28" i="24"/>
  <c r="Q44" i="24"/>
  <c r="Q43" i="24" s="1"/>
  <c r="E28" i="26"/>
  <c r="P9" i="27"/>
  <c r="U20" i="27"/>
  <c r="T20" i="27"/>
  <c r="E28" i="27"/>
  <c r="P9" i="28"/>
  <c r="P56" i="28"/>
  <c r="P44" i="29"/>
  <c r="U53" i="29"/>
  <c r="T53" i="29"/>
  <c r="U24" i="30"/>
  <c r="T24" i="30"/>
  <c r="Q56" i="22"/>
  <c r="Q44" i="23"/>
  <c r="P56" i="23"/>
  <c r="Q28" i="24"/>
  <c r="T53" i="24"/>
  <c r="T63" i="24"/>
  <c r="T10" i="25"/>
  <c r="U17" i="25"/>
  <c r="T23" i="25"/>
  <c r="E28" i="25"/>
  <c r="T32" i="25"/>
  <c r="T39" i="25"/>
  <c r="T46" i="25"/>
  <c r="T52" i="25"/>
  <c r="U10" i="26"/>
  <c r="T16" i="26"/>
  <c r="T22" i="26"/>
  <c r="P28" i="26"/>
  <c r="P8" i="26" s="1"/>
  <c r="T32" i="26"/>
  <c r="U39" i="26"/>
  <c r="T55" i="26"/>
  <c r="Q56" i="26"/>
  <c r="T60" i="26"/>
  <c r="U64" i="26"/>
  <c r="T64" i="26"/>
  <c r="Q9" i="27"/>
  <c r="U13" i="27"/>
  <c r="T17" i="27"/>
  <c r="T37" i="27"/>
  <c r="T42" i="27"/>
  <c r="T48" i="27"/>
  <c r="U50" i="27"/>
  <c r="T50" i="27"/>
  <c r="P44" i="28"/>
  <c r="T48" i="28"/>
  <c r="U15" i="29"/>
  <c r="T15" i="29"/>
  <c r="P62" i="20"/>
  <c r="E9" i="21"/>
  <c r="E62" i="21"/>
  <c r="Q56" i="23"/>
  <c r="T52" i="24"/>
  <c r="U63" i="24"/>
  <c r="T16" i="25"/>
  <c r="T22" i="25"/>
  <c r="P28" i="25"/>
  <c r="T45" i="25"/>
  <c r="T51" i="25"/>
  <c r="T63" i="25"/>
  <c r="T15" i="26"/>
  <c r="Q28" i="26"/>
  <c r="T38" i="26"/>
  <c r="U40" i="26"/>
  <c r="T40" i="26"/>
  <c r="E44" i="26"/>
  <c r="T54" i="26"/>
  <c r="T59" i="26"/>
  <c r="T16" i="27"/>
  <c r="T21" i="27"/>
  <c r="U32" i="27"/>
  <c r="P56" i="27"/>
  <c r="T60" i="27"/>
  <c r="T11" i="28"/>
  <c r="U13" i="28"/>
  <c r="T13" i="28"/>
  <c r="U25" i="28"/>
  <c r="U38" i="28"/>
  <c r="Q44" i="28"/>
  <c r="T63" i="28"/>
  <c r="U23" i="29"/>
  <c r="T23" i="29"/>
  <c r="T33" i="29"/>
  <c r="U35" i="29"/>
  <c r="T35" i="29"/>
  <c r="U15" i="30"/>
  <c r="T15" i="30"/>
  <c r="U15" i="31"/>
  <c r="T15" i="31"/>
  <c r="Q44" i="17"/>
  <c r="Q43" i="17" s="1"/>
  <c r="P56" i="17"/>
  <c r="Q28" i="18"/>
  <c r="P44" i="18"/>
  <c r="P43" i="18" s="1"/>
  <c r="E56" i="18"/>
  <c r="P28" i="19"/>
  <c r="P8" i="19" s="1"/>
  <c r="E44" i="19"/>
  <c r="Q9" i="20"/>
  <c r="E28" i="20"/>
  <c r="Q62" i="20"/>
  <c r="P9" i="21"/>
  <c r="P62" i="21"/>
  <c r="E9" i="22"/>
  <c r="E62" i="22"/>
  <c r="T29" i="23"/>
  <c r="T45" i="24"/>
  <c r="E56" i="24"/>
  <c r="T62" i="24"/>
  <c r="Q28" i="25"/>
  <c r="T31" i="25"/>
  <c r="U38" i="25"/>
  <c r="U45" i="25"/>
  <c r="E56" i="25"/>
  <c r="T27" i="26"/>
  <c r="U31" i="26"/>
  <c r="E62" i="26"/>
  <c r="T63" i="26"/>
  <c r="U11" i="27"/>
  <c r="U27" i="27"/>
  <c r="U33" i="27"/>
  <c r="T33" i="27"/>
  <c r="Q44" i="27"/>
  <c r="Q43" i="27" s="1"/>
  <c r="T47" i="27"/>
  <c r="T51" i="27"/>
  <c r="U47" i="28"/>
  <c r="U52" i="29"/>
  <c r="T52" i="29"/>
  <c r="U58" i="29"/>
  <c r="T58" i="29"/>
  <c r="U23" i="30"/>
  <c r="T23" i="30"/>
  <c r="E28" i="30"/>
  <c r="U29" i="30"/>
  <c r="T29" i="30"/>
  <c r="U23" i="31"/>
  <c r="T23" i="31"/>
  <c r="U49" i="35"/>
  <c r="T49" i="35"/>
  <c r="Q56" i="28"/>
  <c r="Q44" i="29"/>
  <c r="P56" i="29"/>
  <c r="Q28" i="30"/>
  <c r="Q44" i="30"/>
  <c r="P56" i="30"/>
  <c r="P43" i="30" s="1"/>
  <c r="Q28" i="31"/>
  <c r="P44" i="31"/>
  <c r="E56" i="31"/>
  <c r="P28" i="32"/>
  <c r="T28" i="32" s="1"/>
  <c r="Q44" i="32"/>
  <c r="P56" i="32"/>
  <c r="Q56" i="33"/>
  <c r="Q43" i="33" s="1"/>
  <c r="T21" i="34"/>
  <c r="U42" i="34"/>
  <c r="T42" i="34"/>
  <c r="U55" i="34"/>
  <c r="U17" i="35"/>
  <c r="T26" i="35"/>
  <c r="U30" i="35"/>
  <c r="U64" i="35"/>
  <c r="T64" i="35"/>
  <c r="U19" i="36"/>
  <c r="T19" i="36"/>
  <c r="U33" i="36"/>
  <c r="T33" i="36"/>
  <c r="Q56" i="29"/>
  <c r="Q56" i="30"/>
  <c r="Q44" i="31"/>
  <c r="U44" i="31" s="1"/>
  <c r="P56" i="31"/>
  <c r="Q28" i="32"/>
  <c r="Q8" i="32" s="1"/>
  <c r="Q56" i="32"/>
  <c r="U35" i="35"/>
  <c r="T35" i="35"/>
  <c r="U11" i="36"/>
  <c r="T11" i="36"/>
  <c r="U27" i="36"/>
  <c r="T27" i="36"/>
  <c r="Q56" i="31"/>
  <c r="E62" i="33"/>
  <c r="E9" i="34"/>
  <c r="U10" i="34"/>
  <c r="U51" i="34"/>
  <c r="T51" i="34"/>
  <c r="E62" i="34"/>
  <c r="U63" i="34"/>
  <c r="U13" i="35"/>
  <c r="T13" i="35"/>
  <c r="P62" i="28"/>
  <c r="E9" i="29"/>
  <c r="E62" i="29"/>
  <c r="T37" i="30"/>
  <c r="T45" i="30"/>
  <c r="T53" i="30"/>
  <c r="T58" i="30"/>
  <c r="E62" i="30"/>
  <c r="T16" i="31"/>
  <c r="T24" i="31"/>
  <c r="T29" i="31"/>
  <c r="T37" i="31"/>
  <c r="T46" i="31"/>
  <c r="T54" i="31"/>
  <c r="T59" i="31"/>
  <c r="U10" i="32"/>
  <c r="T17" i="32"/>
  <c r="T25" i="32"/>
  <c r="T30" i="32"/>
  <c r="T38" i="32"/>
  <c r="T45" i="32"/>
  <c r="T53" i="32"/>
  <c r="T58" i="32"/>
  <c r="E62" i="32"/>
  <c r="E9" i="33"/>
  <c r="T15" i="33"/>
  <c r="T23" i="33"/>
  <c r="T36" i="33"/>
  <c r="T52" i="33"/>
  <c r="T57" i="33"/>
  <c r="P62" i="33"/>
  <c r="P9" i="34"/>
  <c r="T13" i="34"/>
  <c r="T19" i="34"/>
  <c r="U25" i="34"/>
  <c r="P44" i="34"/>
  <c r="T48" i="34"/>
  <c r="E56" i="34"/>
  <c r="U57" i="34"/>
  <c r="P62" i="34"/>
  <c r="T10" i="35"/>
  <c r="P44" i="26"/>
  <c r="E56" i="26"/>
  <c r="P28" i="27"/>
  <c r="E44" i="27"/>
  <c r="Q9" i="28"/>
  <c r="Q8" i="28" s="1"/>
  <c r="E28" i="28"/>
  <c r="Q62" i="28"/>
  <c r="P9" i="29"/>
  <c r="P8" i="29" s="1"/>
  <c r="P62" i="29"/>
  <c r="E9" i="30"/>
  <c r="P62" i="30"/>
  <c r="E9" i="31"/>
  <c r="T36" i="31"/>
  <c r="T45" i="31"/>
  <c r="T53" i="31"/>
  <c r="T58" i="31"/>
  <c r="E62" i="31"/>
  <c r="T16" i="32"/>
  <c r="T24" i="32"/>
  <c r="T29" i="32"/>
  <c r="T37" i="32"/>
  <c r="T52" i="32"/>
  <c r="T57" i="32"/>
  <c r="P62" i="32"/>
  <c r="P9" i="33"/>
  <c r="T14" i="33"/>
  <c r="T22" i="33"/>
  <c r="T35" i="33"/>
  <c r="T51" i="33"/>
  <c r="U57" i="33"/>
  <c r="Q62" i="33"/>
  <c r="Q9" i="34"/>
  <c r="Q8" i="34" s="1"/>
  <c r="T24" i="34"/>
  <c r="Q44" i="34"/>
  <c r="T52" i="34"/>
  <c r="P56" i="34"/>
  <c r="U60" i="34"/>
  <c r="T14" i="35"/>
  <c r="T19" i="35"/>
  <c r="U21" i="35"/>
  <c r="T21" i="35"/>
  <c r="T32" i="35"/>
  <c r="U34" i="35"/>
  <c r="T34" i="35"/>
  <c r="U50" i="35"/>
  <c r="T50" i="35"/>
  <c r="Q56" i="25"/>
  <c r="Q44" i="26"/>
  <c r="P56" i="26"/>
  <c r="Q28" i="27"/>
  <c r="P44" i="27"/>
  <c r="E56" i="27"/>
  <c r="P28" i="28"/>
  <c r="E44" i="28"/>
  <c r="Q9" i="29"/>
  <c r="E28" i="29"/>
  <c r="Q62" i="29"/>
  <c r="P9" i="30"/>
  <c r="P8" i="30" s="1"/>
  <c r="Q62" i="30"/>
  <c r="P9" i="31"/>
  <c r="P8" i="31" s="1"/>
  <c r="U45" i="31"/>
  <c r="T57" i="31"/>
  <c r="P62" i="31"/>
  <c r="E9" i="32"/>
  <c r="U29" i="32"/>
  <c r="T56" i="32"/>
  <c r="U57" i="32"/>
  <c r="Q62" i="32"/>
  <c r="Q9" i="33"/>
  <c r="Q8" i="33" s="1"/>
  <c r="E28" i="33"/>
  <c r="E44" i="33"/>
  <c r="T18" i="34"/>
  <c r="E28" i="34"/>
  <c r="U34" i="34"/>
  <c r="T34" i="34"/>
  <c r="U47" i="34"/>
  <c r="T40" i="35"/>
  <c r="U42" i="35"/>
  <c r="T42" i="35"/>
  <c r="U20" i="36"/>
  <c r="T20" i="36"/>
  <c r="E44" i="30"/>
  <c r="Q9" i="31"/>
  <c r="E28" i="31"/>
  <c r="P9" i="32"/>
  <c r="E44" i="32"/>
  <c r="P28" i="33"/>
  <c r="P44" i="33"/>
  <c r="P43" i="33" s="1"/>
  <c r="E9" i="35"/>
  <c r="U10" i="35"/>
  <c r="T18" i="35"/>
  <c r="T22" i="35"/>
  <c r="Q28" i="35"/>
  <c r="T31" i="35"/>
  <c r="U12" i="36"/>
  <c r="T12" i="36"/>
  <c r="Q56" i="34"/>
  <c r="E62" i="35"/>
  <c r="E9" i="36"/>
  <c r="Q62" i="36"/>
  <c r="Q9" i="37"/>
  <c r="U9" i="37" s="1"/>
  <c r="U22" i="37"/>
  <c r="E28" i="37"/>
  <c r="E8" i="37" s="1"/>
  <c r="U35" i="37"/>
  <c r="U52" i="37"/>
  <c r="Q62" i="37"/>
  <c r="Q9" i="38"/>
  <c r="U14" i="38"/>
  <c r="U22" i="38"/>
  <c r="E28" i="38"/>
  <c r="U35" i="38"/>
  <c r="Q44" i="38"/>
  <c r="Q43" i="38" s="1"/>
  <c r="U49" i="38"/>
  <c r="U64" i="38"/>
  <c r="U12" i="39"/>
  <c r="U20" i="39"/>
  <c r="U35" i="39"/>
  <c r="P9" i="36"/>
  <c r="E44" i="36"/>
  <c r="Q9" i="36"/>
  <c r="E28" i="36"/>
  <c r="P44" i="36"/>
  <c r="E56" i="36"/>
  <c r="Q28" i="37"/>
  <c r="E56" i="37"/>
  <c r="Q28" i="38"/>
  <c r="E44" i="35"/>
  <c r="P28" i="36"/>
  <c r="T41" i="36"/>
  <c r="Q44" i="36"/>
  <c r="T48" i="36"/>
  <c r="P56" i="36"/>
  <c r="T63" i="36"/>
  <c r="T10" i="37"/>
  <c r="T18" i="37"/>
  <c r="T26" i="37"/>
  <c r="T31" i="37"/>
  <c r="T39" i="37"/>
  <c r="Q44" i="37"/>
  <c r="U44" i="37" s="1"/>
  <c r="T48" i="37"/>
  <c r="P56" i="37"/>
  <c r="P43" i="37" s="1"/>
  <c r="E62" i="38"/>
  <c r="U29" i="39"/>
  <c r="E28" i="39"/>
  <c r="U64" i="39"/>
  <c r="T64" i="39"/>
  <c r="Q62" i="34"/>
  <c r="Q9" i="35"/>
  <c r="Q8" i="35" s="1"/>
  <c r="E28" i="35"/>
  <c r="P44" i="35"/>
  <c r="T44" i="35" s="1"/>
  <c r="E56" i="35"/>
  <c r="Q28" i="36"/>
  <c r="T32" i="36"/>
  <c r="T40" i="36"/>
  <c r="T47" i="36"/>
  <c r="T55" i="36"/>
  <c r="Q56" i="36"/>
  <c r="T60" i="36"/>
  <c r="T62" i="36"/>
  <c r="U63" i="36"/>
  <c r="U10" i="37"/>
  <c r="T17" i="37"/>
  <c r="T25" i="37"/>
  <c r="T30" i="37"/>
  <c r="T38" i="37"/>
  <c r="Q56" i="37"/>
  <c r="E9" i="39"/>
  <c r="P28" i="34"/>
  <c r="E44" i="34"/>
  <c r="P28" i="35"/>
  <c r="P8" i="35" s="1"/>
  <c r="Q44" i="35"/>
  <c r="Q43" i="35" s="1"/>
  <c r="P56" i="35"/>
  <c r="T63" i="35"/>
  <c r="T10" i="36"/>
  <c r="T29" i="37"/>
  <c r="T16" i="38"/>
  <c r="T24" i="38"/>
  <c r="T37" i="38"/>
  <c r="T51" i="38"/>
  <c r="Q62" i="38"/>
  <c r="P9" i="39"/>
  <c r="T14" i="39"/>
  <c r="T22" i="39"/>
  <c r="Q28" i="39"/>
  <c r="T42" i="39"/>
  <c r="T23" i="37"/>
  <c r="T36" i="37"/>
  <c r="T45" i="37"/>
  <c r="T53" i="37"/>
  <c r="T58" i="37"/>
  <c r="E9" i="38"/>
  <c r="T15" i="38"/>
  <c r="T23" i="38"/>
  <c r="U29" i="38"/>
  <c r="T36" i="38"/>
  <c r="E44" i="38"/>
  <c r="T50" i="38"/>
  <c r="Q9" i="39"/>
  <c r="T13" i="39"/>
  <c r="T21" i="39"/>
  <c r="T27" i="39"/>
  <c r="T30" i="39"/>
  <c r="T33" i="39"/>
  <c r="T46" i="39"/>
  <c r="P62" i="36"/>
  <c r="P9" i="37"/>
  <c r="P8" i="37" s="1"/>
  <c r="T44" i="37"/>
  <c r="U45" i="37"/>
  <c r="T57" i="37"/>
  <c r="P9" i="38"/>
  <c r="P8" i="38" s="1"/>
  <c r="P44" i="38"/>
  <c r="P43" i="38" s="1"/>
  <c r="E56" i="38"/>
  <c r="U41" i="39"/>
  <c r="T47" i="39"/>
  <c r="U51" i="39"/>
  <c r="T51" i="39"/>
  <c r="E62" i="39"/>
  <c r="V61" i="14"/>
  <c r="V65" i="14" s="1"/>
  <c r="E44" i="39"/>
  <c r="S9" i="38"/>
  <c r="S9" i="37"/>
  <c r="S9" i="36"/>
  <c r="S9" i="35"/>
  <c r="S9" i="34"/>
  <c r="S9" i="33"/>
  <c r="S9" i="32"/>
  <c r="S9" i="31"/>
  <c r="S9" i="30"/>
  <c r="S9" i="29"/>
  <c r="S9" i="27"/>
  <c r="E56" i="39"/>
  <c r="V61" i="30"/>
  <c r="V65" i="30" s="1"/>
  <c r="S8" i="38"/>
  <c r="M61" i="38"/>
  <c r="M61" i="37"/>
  <c r="S8" i="36"/>
  <c r="M61" i="36"/>
  <c r="S8" i="35"/>
  <c r="M61" i="35"/>
  <c r="S8" i="34"/>
  <c r="M61" i="34"/>
  <c r="S8" i="33"/>
  <c r="M61" i="33"/>
  <c r="W61" i="27"/>
  <c r="W65" i="27" s="1"/>
  <c r="P28" i="39"/>
  <c r="Q56" i="39"/>
  <c r="Q43" i="39" s="1"/>
  <c r="U63" i="39"/>
  <c r="V8" i="37"/>
  <c r="V61" i="37" s="1"/>
  <c r="V65" i="37" s="1"/>
  <c r="V8" i="33"/>
  <c r="V61" i="33" s="1"/>
  <c r="V65" i="33" s="1"/>
  <c r="V8" i="29"/>
  <c r="V61" i="29" s="1"/>
  <c r="V65" i="29" s="1"/>
  <c r="V8" i="25"/>
  <c r="V61" i="25" s="1"/>
  <c r="V65" i="25" s="1"/>
  <c r="V8" i="21"/>
  <c r="V61" i="21" s="1"/>
  <c r="V65" i="21" s="1"/>
  <c r="V8" i="13"/>
  <c r="V61" i="13" s="1"/>
  <c r="V65" i="13" s="1"/>
  <c r="V8" i="9"/>
  <c r="V8" i="5"/>
  <c r="J43" i="33"/>
  <c r="R43" i="33" s="1"/>
  <c r="D43" i="32"/>
  <c r="D61" i="32" s="1"/>
  <c r="D65" i="32" s="1"/>
  <c r="B43" i="30"/>
  <c r="B61" i="30" s="1"/>
  <c r="B65" i="30" s="1"/>
  <c r="L43" i="27"/>
  <c r="L61" i="27" s="1"/>
  <c r="L65" i="27" s="1"/>
  <c r="J43" i="25"/>
  <c r="R43" i="25" s="1"/>
  <c r="D43" i="24"/>
  <c r="D61" i="24" s="1"/>
  <c r="D65" i="24" s="1"/>
  <c r="B43" i="22"/>
  <c r="B61" i="22" s="1"/>
  <c r="B65" i="22" s="1"/>
  <c r="J43" i="17"/>
  <c r="R43" i="17" s="1"/>
  <c r="B43" i="14"/>
  <c r="B61" i="14" s="1"/>
  <c r="B65" i="14" s="1"/>
  <c r="J43" i="9"/>
  <c r="R43" i="9" s="1"/>
  <c r="B43" i="6"/>
  <c r="B61" i="6" s="1"/>
  <c r="B65" i="6" s="1"/>
  <c r="L43" i="30"/>
  <c r="L61" i="30" s="1"/>
  <c r="L65" i="30" s="1"/>
  <c r="J43" i="28"/>
  <c r="R43" i="28" s="1"/>
  <c r="D43" i="27"/>
  <c r="D61" i="27" s="1"/>
  <c r="D65" i="27" s="1"/>
  <c r="B43" i="25"/>
  <c r="B61" i="25" s="1"/>
  <c r="B65" i="25" s="1"/>
  <c r="L43" i="22"/>
  <c r="L61" i="22" s="1"/>
  <c r="L65" i="22" s="1"/>
  <c r="J43" i="20"/>
  <c r="R43" i="20" s="1"/>
  <c r="B43" i="17"/>
  <c r="B61" i="17" s="1"/>
  <c r="B65" i="17" s="1"/>
  <c r="J43" i="12"/>
  <c r="R43" i="12" s="1"/>
  <c r="B43" i="9"/>
  <c r="J43" i="4"/>
  <c r="R43" i="4" s="1"/>
  <c r="V43" i="1"/>
  <c r="V43" i="32"/>
  <c r="V43" i="16"/>
  <c r="V61" i="16" s="1"/>
  <c r="V65" i="16" s="1"/>
  <c r="V43" i="12"/>
  <c r="V61" i="12" s="1"/>
  <c r="V65" i="12" s="1"/>
  <c r="V8" i="1"/>
  <c r="V8" i="36"/>
  <c r="V61" i="36" s="1"/>
  <c r="V65" i="36" s="1"/>
  <c r="V8" i="24"/>
  <c r="V61" i="24" s="1"/>
  <c r="V65" i="24" s="1"/>
  <c r="V8" i="20"/>
  <c r="V61" i="20" s="1"/>
  <c r="V65" i="20" s="1"/>
  <c r="V8" i="8"/>
  <c r="V61" i="8" s="1"/>
  <c r="V65" i="8" s="1"/>
  <c r="V8" i="4"/>
  <c r="V61" i="4" s="1"/>
  <c r="V65" i="4" s="1"/>
  <c r="L43" i="33"/>
  <c r="L61" i="33" s="1"/>
  <c r="L65" i="33" s="1"/>
  <c r="J43" i="31"/>
  <c r="R43" i="31" s="1"/>
  <c r="D43" i="30"/>
  <c r="D61" i="30" s="1"/>
  <c r="D65" i="30" s="1"/>
  <c r="B43" i="28"/>
  <c r="B61" i="28" s="1"/>
  <c r="B65" i="28" s="1"/>
  <c r="L43" i="25"/>
  <c r="L61" i="25" s="1"/>
  <c r="L65" i="25" s="1"/>
  <c r="J43" i="23"/>
  <c r="R43" i="23" s="1"/>
  <c r="D43" i="22"/>
  <c r="B43" i="20"/>
  <c r="B61" i="20" s="1"/>
  <c r="B65" i="20" s="1"/>
  <c r="J43" i="15"/>
  <c r="R43" i="15" s="1"/>
  <c r="B43" i="12"/>
  <c r="B61" i="12" s="1"/>
  <c r="B65" i="12" s="1"/>
  <c r="J43" i="7"/>
  <c r="R43" i="7" s="1"/>
  <c r="B43" i="4"/>
  <c r="B61" i="4" s="1"/>
  <c r="B65" i="4" s="1"/>
  <c r="W8" i="1"/>
  <c r="W61" i="1" s="1"/>
  <c r="W65" i="1" s="1"/>
  <c r="W8" i="24"/>
  <c r="W61" i="24" s="1"/>
  <c r="W65" i="24" s="1"/>
  <c r="W8" i="8"/>
  <c r="W61" i="8" s="1"/>
  <c r="W65" i="8" s="1"/>
  <c r="W8" i="4"/>
  <c r="W61" i="4" s="1"/>
  <c r="W65" i="4" s="1"/>
  <c r="D43" i="33"/>
  <c r="D61" i="33" s="1"/>
  <c r="D65" i="33" s="1"/>
  <c r="B43" i="31"/>
  <c r="B61" i="31" s="1"/>
  <c r="B65" i="31" s="1"/>
  <c r="L43" i="28"/>
  <c r="L61" i="28" s="1"/>
  <c r="L65" i="28" s="1"/>
  <c r="J43" i="26"/>
  <c r="R43" i="26" s="1"/>
  <c r="D43" i="25"/>
  <c r="D61" i="25" s="1"/>
  <c r="D65" i="25" s="1"/>
  <c r="B43" i="23"/>
  <c r="J43" i="18"/>
  <c r="R43" i="18" s="1"/>
  <c r="B43" i="15"/>
  <c r="B61" i="15" s="1"/>
  <c r="B65" i="15" s="1"/>
  <c r="J43" i="10"/>
  <c r="R43" i="10" s="1"/>
  <c r="B43" i="7"/>
  <c r="B61" i="7" s="1"/>
  <c r="B65" i="7" s="1"/>
  <c r="J43" i="2"/>
  <c r="R43" i="2" s="1"/>
  <c r="L43" i="31"/>
  <c r="L61" i="31" s="1"/>
  <c r="L65" i="31" s="1"/>
  <c r="J43" i="29"/>
  <c r="R43" i="29" s="1"/>
  <c r="D43" i="28"/>
  <c r="D61" i="28" s="1"/>
  <c r="D65" i="28" s="1"/>
  <c r="B43" i="26"/>
  <c r="B61" i="26" s="1"/>
  <c r="B65" i="26" s="1"/>
  <c r="L43" i="23"/>
  <c r="L61" i="23" s="1"/>
  <c r="L65" i="23" s="1"/>
  <c r="J43" i="21"/>
  <c r="R43" i="21" s="1"/>
  <c r="B43" i="18"/>
  <c r="B61" i="18" s="1"/>
  <c r="B65" i="18" s="1"/>
  <c r="J43" i="13"/>
  <c r="R43" i="13" s="1"/>
  <c r="B43" i="10"/>
  <c r="B61" i="10" s="1"/>
  <c r="B65" i="10" s="1"/>
  <c r="J43" i="5"/>
  <c r="R43" i="5" s="1"/>
  <c r="B43" i="2"/>
  <c r="B61" i="2" s="1"/>
  <c r="B65" i="2" s="1"/>
  <c r="L43" i="34"/>
  <c r="L61" i="34" s="1"/>
  <c r="J43" i="32"/>
  <c r="R43" i="32" s="1"/>
  <c r="D43" i="31"/>
  <c r="B43" i="29"/>
  <c r="B61" i="29" s="1"/>
  <c r="B65" i="29" s="1"/>
  <c r="L43" i="26"/>
  <c r="L61" i="26" s="1"/>
  <c r="L65" i="26" s="1"/>
  <c r="J43" i="24"/>
  <c r="R43" i="24" s="1"/>
  <c r="D43" i="23"/>
  <c r="D61" i="23" s="1"/>
  <c r="D65" i="23" s="1"/>
  <c r="B43" i="21"/>
  <c r="B61" i="21" s="1"/>
  <c r="B65" i="21" s="1"/>
  <c r="J43" i="16"/>
  <c r="R43" i="16" s="1"/>
  <c r="B43" i="13"/>
  <c r="J43" i="8"/>
  <c r="R43" i="8" s="1"/>
  <c r="B43" i="5"/>
  <c r="B61" i="5" s="1"/>
  <c r="B65" i="5" s="1"/>
  <c r="J43" i="35"/>
  <c r="R43" i="35" s="1"/>
  <c r="B43" i="32"/>
  <c r="B61" i="32" s="1"/>
  <c r="B65" i="32" s="1"/>
  <c r="L43" i="29"/>
  <c r="L61" i="29" s="1"/>
  <c r="L65" i="29" s="1"/>
  <c r="J43" i="27"/>
  <c r="R43" i="27" s="1"/>
  <c r="D43" i="26"/>
  <c r="D61" i="26" s="1"/>
  <c r="D65" i="26" s="1"/>
  <c r="B43" i="24"/>
  <c r="B61" i="24" s="1"/>
  <c r="B65" i="24" s="1"/>
  <c r="J43" i="19"/>
  <c r="R43" i="19" s="1"/>
  <c r="B43" i="16"/>
  <c r="B61" i="16" s="1"/>
  <c r="B65" i="16" s="1"/>
  <c r="J43" i="11"/>
  <c r="R43" i="11" s="1"/>
  <c r="B43" i="8"/>
  <c r="B61" i="8" s="1"/>
  <c r="B65" i="8" s="1"/>
  <c r="J43" i="3"/>
  <c r="R43" i="3" s="1"/>
  <c r="W61" i="39"/>
  <c r="W65" i="39" s="1"/>
  <c r="W8" i="31"/>
  <c r="W61" i="31" s="1"/>
  <c r="W65" i="31" s="1"/>
  <c r="W8" i="23"/>
  <c r="W61" i="23" s="1"/>
  <c r="W65" i="23" s="1"/>
  <c r="W8" i="15"/>
  <c r="W61" i="15" s="1"/>
  <c r="W65" i="15" s="1"/>
  <c r="L43" i="32"/>
  <c r="J43" i="30"/>
  <c r="R43" i="30" s="1"/>
  <c r="D43" i="29"/>
  <c r="D61" i="29" s="1"/>
  <c r="D65" i="29" s="1"/>
  <c r="B43" i="27"/>
  <c r="B61" i="27" s="1"/>
  <c r="B65" i="27" s="1"/>
  <c r="L43" i="24"/>
  <c r="L61" i="24" s="1"/>
  <c r="L65" i="24" s="1"/>
  <c r="J43" i="22"/>
  <c r="R43" i="22" s="1"/>
  <c r="B43" i="19"/>
  <c r="B61" i="19" s="1"/>
  <c r="B65" i="19" s="1"/>
  <c r="J43" i="14"/>
  <c r="R43" i="14" s="1"/>
  <c r="B43" i="11"/>
  <c r="B61" i="11" s="1"/>
  <c r="B65" i="11" s="1"/>
  <c r="J43" i="6"/>
  <c r="R43" i="6" s="1"/>
  <c r="B43" i="3"/>
  <c r="B61" i="3" s="1"/>
  <c r="B65" i="3" s="1"/>
  <c r="D43" i="21"/>
  <c r="D61" i="21" s="1"/>
  <c r="D65" i="21" s="1"/>
  <c r="L43" i="21"/>
  <c r="L61" i="21" s="1"/>
  <c r="L65" i="21" s="1"/>
  <c r="D43" i="20"/>
  <c r="D61" i="20" s="1"/>
  <c r="D65" i="20" s="1"/>
  <c r="L43" i="20"/>
  <c r="L61" i="20" s="1"/>
  <c r="L65" i="20" s="1"/>
  <c r="D43" i="19"/>
  <c r="D61" i="19" s="1"/>
  <c r="D65" i="19" s="1"/>
  <c r="L43" i="19"/>
  <c r="D43" i="18"/>
  <c r="D61" i="18" s="1"/>
  <c r="D65" i="18" s="1"/>
  <c r="L43" i="18"/>
  <c r="L61" i="18" s="1"/>
  <c r="L65" i="18" s="1"/>
  <c r="L43" i="17"/>
  <c r="L61" i="17" s="1"/>
  <c r="L65" i="17" s="1"/>
  <c r="D43" i="16"/>
  <c r="D61" i="16" s="1"/>
  <c r="D65" i="16" s="1"/>
  <c r="L43" i="16"/>
  <c r="D43" i="15"/>
  <c r="D61" i="15" s="1"/>
  <c r="D65" i="15" s="1"/>
  <c r="L43" i="15"/>
  <c r="L61" i="15" s="1"/>
  <c r="L65" i="15" s="1"/>
  <c r="D43" i="14"/>
  <c r="D61" i="14" s="1"/>
  <c r="D65" i="14" s="1"/>
  <c r="L43" i="14"/>
  <c r="L61" i="14" s="1"/>
  <c r="L65" i="14" s="1"/>
  <c r="D43" i="13"/>
  <c r="D61" i="13" s="1"/>
  <c r="D65" i="13" s="1"/>
  <c r="L43" i="13"/>
  <c r="L61" i="13" s="1"/>
  <c r="L65" i="13" s="1"/>
  <c r="D43" i="12"/>
  <c r="D61" i="12" s="1"/>
  <c r="D65" i="12" s="1"/>
  <c r="L43" i="12"/>
  <c r="L61" i="12" s="1"/>
  <c r="L65" i="12" s="1"/>
  <c r="D43" i="11"/>
  <c r="D61" i="11" s="1"/>
  <c r="D65" i="11" s="1"/>
  <c r="L43" i="11"/>
  <c r="L61" i="11" s="1"/>
  <c r="L65" i="11" s="1"/>
  <c r="D43" i="10"/>
  <c r="D61" i="10" s="1"/>
  <c r="D65" i="10" s="1"/>
  <c r="L43" i="10"/>
  <c r="L61" i="10" s="1"/>
  <c r="L65" i="10" s="1"/>
  <c r="D43" i="9"/>
  <c r="D61" i="9" s="1"/>
  <c r="D65" i="9" s="1"/>
  <c r="L43" i="9"/>
  <c r="L61" i="9" s="1"/>
  <c r="L65" i="9" s="1"/>
  <c r="D43" i="8"/>
  <c r="D61" i="8" s="1"/>
  <c r="D65" i="8" s="1"/>
  <c r="L43" i="8"/>
  <c r="D43" i="7"/>
  <c r="D61" i="7" s="1"/>
  <c r="D65" i="7" s="1"/>
  <c r="L43" i="7"/>
  <c r="L61" i="7" s="1"/>
  <c r="L65" i="7" s="1"/>
  <c r="D43" i="6"/>
  <c r="D61" i="6" s="1"/>
  <c r="D65" i="6" s="1"/>
  <c r="L43" i="6"/>
  <c r="L61" i="6" s="1"/>
  <c r="L65" i="6" s="1"/>
  <c r="D43" i="5"/>
  <c r="D61" i="5" s="1"/>
  <c r="D65" i="5" s="1"/>
  <c r="L43" i="5"/>
  <c r="L61" i="5" s="1"/>
  <c r="L65" i="5" s="1"/>
  <c r="L43" i="2"/>
  <c r="L61" i="2" s="1"/>
  <c r="L65" i="2" s="1"/>
  <c r="W43" i="37"/>
  <c r="W61" i="37" s="1"/>
  <c r="W65" i="37" s="1"/>
  <c r="W43" i="33"/>
  <c r="W43" i="29"/>
  <c r="W61" i="29" s="1"/>
  <c r="W65" i="29" s="1"/>
  <c r="W43" i="25"/>
  <c r="W61" i="25" s="1"/>
  <c r="W65" i="25" s="1"/>
  <c r="W43" i="21"/>
  <c r="W61" i="21" s="1"/>
  <c r="W65" i="21" s="1"/>
  <c r="W43" i="17"/>
  <c r="W61" i="17" s="1"/>
  <c r="W65" i="17" s="1"/>
  <c r="W43" i="13"/>
  <c r="W61" i="13" s="1"/>
  <c r="W65" i="13" s="1"/>
  <c r="W43" i="9"/>
  <c r="W61" i="9" s="1"/>
  <c r="W65" i="9" s="1"/>
  <c r="W43" i="5"/>
  <c r="W61" i="5" s="1"/>
  <c r="W65" i="5" s="1"/>
  <c r="V43" i="5"/>
  <c r="V43" i="7"/>
  <c r="V61" i="7" s="1"/>
  <c r="V65" i="7" s="1"/>
  <c r="V43" i="9"/>
  <c r="C61" i="31" l="1"/>
  <c r="C65" i="31" s="1"/>
  <c r="P43" i="20"/>
  <c r="T28" i="9"/>
  <c r="B61" i="33"/>
  <c r="B65" i="33" s="1"/>
  <c r="P8" i="8"/>
  <c r="P43" i="4"/>
  <c r="P61" i="4" s="1"/>
  <c r="P65" i="4" s="1"/>
  <c r="I61" i="30"/>
  <c r="I65" i="30" s="1"/>
  <c r="P43" i="31"/>
  <c r="P61" i="31" s="1"/>
  <c r="P65" i="31" s="1"/>
  <c r="Q43" i="10"/>
  <c r="T9" i="2"/>
  <c r="K61" i="9"/>
  <c r="K65" i="9" s="1"/>
  <c r="F61" i="13"/>
  <c r="F65" i="13" s="1"/>
  <c r="R8" i="3"/>
  <c r="P43" i="5"/>
  <c r="W61" i="38"/>
  <c r="W65" i="38" s="1"/>
  <c r="P43" i="29"/>
  <c r="R8" i="38"/>
  <c r="K61" i="13"/>
  <c r="K65" i="13" s="1"/>
  <c r="P43" i="13"/>
  <c r="P61" i="13" s="1"/>
  <c r="P65" i="13" s="1"/>
  <c r="K61" i="14"/>
  <c r="K65" i="14" s="1"/>
  <c r="S65" i="14" s="1"/>
  <c r="P8" i="3"/>
  <c r="P8" i="27"/>
  <c r="Q43" i="12"/>
  <c r="R8" i="14"/>
  <c r="C61" i="17"/>
  <c r="C65" i="17" s="1"/>
  <c r="P8" i="22"/>
  <c r="G61" i="14"/>
  <c r="G65" i="14" s="1"/>
  <c r="H61" i="24"/>
  <c r="H65" i="24" s="1"/>
  <c r="O61" i="25"/>
  <c r="O65" i="25" s="1"/>
  <c r="G61" i="27"/>
  <c r="G65" i="27" s="1"/>
  <c r="H61" i="28"/>
  <c r="H65" i="28" s="1"/>
  <c r="B61" i="9"/>
  <c r="B65" i="9" s="1"/>
  <c r="Q43" i="2"/>
  <c r="V61" i="27"/>
  <c r="V65" i="27" s="1"/>
  <c r="V61" i="35"/>
  <c r="V65" i="35" s="1"/>
  <c r="E43" i="7"/>
  <c r="U43" i="7" s="1"/>
  <c r="P8" i="39"/>
  <c r="P61" i="39" s="1"/>
  <c r="P65" i="39" s="1"/>
  <c r="Q8" i="39"/>
  <c r="Q61" i="39" s="1"/>
  <c r="Q65" i="39" s="1"/>
  <c r="J65" i="39"/>
  <c r="R65" i="39" s="1"/>
  <c r="R61" i="39"/>
  <c r="K61" i="39"/>
  <c r="S8" i="39"/>
  <c r="K61" i="38"/>
  <c r="K65" i="38" s="1"/>
  <c r="P61" i="38"/>
  <c r="P65" i="38" s="1"/>
  <c r="Q8" i="38"/>
  <c r="Q61" i="38" s="1"/>
  <c r="Q65" i="38" s="1"/>
  <c r="J65" i="38"/>
  <c r="R65" i="38" s="1"/>
  <c r="R61" i="38"/>
  <c r="U62" i="37"/>
  <c r="T62" i="37"/>
  <c r="S8" i="37"/>
  <c r="J61" i="37"/>
  <c r="R8" i="37"/>
  <c r="P43" i="36"/>
  <c r="P8" i="36"/>
  <c r="Q8" i="36"/>
  <c r="R8" i="36"/>
  <c r="L65" i="36"/>
  <c r="R65" i="36" s="1"/>
  <c r="R61" i="36"/>
  <c r="P43" i="35"/>
  <c r="P61" i="35"/>
  <c r="P65" i="35" s="1"/>
  <c r="P8" i="34"/>
  <c r="T56" i="33"/>
  <c r="W61" i="33"/>
  <c r="W65" i="33" s="1"/>
  <c r="P8" i="33"/>
  <c r="P61" i="33" s="1"/>
  <c r="P65" i="33" s="1"/>
  <c r="V61" i="32"/>
  <c r="V65" i="32" s="1"/>
  <c r="P43" i="32"/>
  <c r="K61" i="32"/>
  <c r="K65" i="32" s="1"/>
  <c r="S65" i="32" s="1"/>
  <c r="J61" i="32"/>
  <c r="J65" i="32" s="1"/>
  <c r="L61" i="32"/>
  <c r="L65" i="32" s="1"/>
  <c r="S8" i="32"/>
  <c r="S61" i="32"/>
  <c r="P8" i="32"/>
  <c r="U28" i="32"/>
  <c r="J61" i="31"/>
  <c r="R61" i="31" s="1"/>
  <c r="D61" i="31"/>
  <c r="D65" i="31" s="1"/>
  <c r="S65" i="31"/>
  <c r="S61" i="31"/>
  <c r="S8" i="31"/>
  <c r="Q8" i="31"/>
  <c r="S65" i="30"/>
  <c r="Q43" i="30"/>
  <c r="S61" i="30"/>
  <c r="Q8" i="30"/>
  <c r="Q61" i="30" s="1"/>
  <c r="Q65" i="30" s="1"/>
  <c r="Q43" i="29"/>
  <c r="P61" i="29"/>
  <c r="P65" i="29" s="1"/>
  <c r="Q8" i="29"/>
  <c r="Q61" i="29" s="1"/>
  <c r="Q65" i="29" s="1"/>
  <c r="S8" i="29"/>
  <c r="K65" i="29"/>
  <c r="S65" i="29" s="1"/>
  <c r="S61" i="29"/>
  <c r="K61" i="28"/>
  <c r="S8" i="28"/>
  <c r="K65" i="27"/>
  <c r="S65" i="27" s="1"/>
  <c r="S61" i="27"/>
  <c r="Q43" i="26"/>
  <c r="P43" i="26"/>
  <c r="M65" i="26"/>
  <c r="S65" i="26" s="1"/>
  <c r="S61" i="26"/>
  <c r="S65" i="25"/>
  <c r="S61" i="25"/>
  <c r="P8" i="25"/>
  <c r="P61" i="25" s="1"/>
  <c r="P65" i="25" s="1"/>
  <c r="S65" i="24"/>
  <c r="J61" i="24"/>
  <c r="Q8" i="24"/>
  <c r="Q61" i="24" s="1"/>
  <c r="Q65" i="24" s="1"/>
  <c r="P8" i="24"/>
  <c r="P61" i="24" s="1"/>
  <c r="P65" i="24" s="1"/>
  <c r="S61" i="24"/>
  <c r="S8" i="24"/>
  <c r="R8" i="24"/>
  <c r="B61" i="23"/>
  <c r="B65" i="23" s="1"/>
  <c r="K61" i="23"/>
  <c r="K65" i="23" s="1"/>
  <c r="S65" i="23" s="1"/>
  <c r="Q43" i="22"/>
  <c r="Q61" i="22" s="1"/>
  <c r="Q65" i="22" s="1"/>
  <c r="D61" i="22"/>
  <c r="D65" i="22" s="1"/>
  <c r="K61" i="22"/>
  <c r="S8" i="22"/>
  <c r="S61" i="21"/>
  <c r="S65" i="21"/>
  <c r="J61" i="21"/>
  <c r="J65" i="21" s="1"/>
  <c r="R65" i="21" s="1"/>
  <c r="Q8" i="21"/>
  <c r="Q61" i="21" s="1"/>
  <c r="Q65" i="21" s="1"/>
  <c r="P8" i="21"/>
  <c r="W61" i="20"/>
  <c r="W65" i="20" s="1"/>
  <c r="J61" i="20"/>
  <c r="Q43" i="20"/>
  <c r="P8" i="20"/>
  <c r="P61" i="20" s="1"/>
  <c r="Q8" i="20"/>
  <c r="Q61" i="20" s="1"/>
  <c r="Q65" i="20" s="1"/>
  <c r="K61" i="20"/>
  <c r="S8" i="20"/>
  <c r="C61" i="19"/>
  <c r="C65" i="19" s="1"/>
  <c r="M61" i="19"/>
  <c r="M65" i="19" s="1"/>
  <c r="J61" i="19"/>
  <c r="L61" i="19"/>
  <c r="L65" i="19" s="1"/>
  <c r="R8" i="19"/>
  <c r="K65" i="19"/>
  <c r="M65" i="18"/>
  <c r="S65" i="18" s="1"/>
  <c r="S61" i="18"/>
  <c r="S65" i="17"/>
  <c r="F61" i="17"/>
  <c r="F65" i="17" s="1"/>
  <c r="S61" i="17"/>
  <c r="J61" i="17"/>
  <c r="Q8" i="17"/>
  <c r="P8" i="17"/>
  <c r="P61" i="16"/>
  <c r="P65" i="16" s="1"/>
  <c r="J61" i="16"/>
  <c r="R61" i="16" s="1"/>
  <c r="L61" i="16"/>
  <c r="L65" i="16" s="1"/>
  <c r="S8" i="16"/>
  <c r="K65" i="16"/>
  <c r="S65" i="16" s="1"/>
  <c r="S61" i="16"/>
  <c r="U62" i="15"/>
  <c r="T62" i="15"/>
  <c r="Q43" i="15"/>
  <c r="K61" i="15"/>
  <c r="K65" i="15" s="1"/>
  <c r="J61" i="15"/>
  <c r="J65" i="15" s="1"/>
  <c r="R65" i="15" s="1"/>
  <c r="Q8" i="15"/>
  <c r="Q61" i="15" s="1"/>
  <c r="Q65" i="15" s="1"/>
  <c r="M61" i="15"/>
  <c r="S8" i="15"/>
  <c r="I61" i="13"/>
  <c r="I65" i="13" s="1"/>
  <c r="B61" i="13"/>
  <c r="B65" i="13" s="1"/>
  <c r="S8" i="13"/>
  <c r="Q8" i="13"/>
  <c r="M65" i="13"/>
  <c r="Q61" i="12"/>
  <c r="Q65" i="12" s="1"/>
  <c r="P61" i="12"/>
  <c r="P65" i="12" s="1"/>
  <c r="J61" i="12"/>
  <c r="J65" i="12" s="1"/>
  <c r="R65" i="12" s="1"/>
  <c r="M65" i="12"/>
  <c r="S65" i="12" s="1"/>
  <c r="S61" i="12"/>
  <c r="G61" i="11"/>
  <c r="G65" i="11" s="1"/>
  <c r="S8" i="11"/>
  <c r="K65" i="11"/>
  <c r="S65" i="11" s="1"/>
  <c r="S61" i="11"/>
  <c r="K61" i="10"/>
  <c r="K65" i="10" s="1"/>
  <c r="J61" i="10"/>
  <c r="R61" i="10" s="1"/>
  <c r="S8" i="10"/>
  <c r="M65" i="10"/>
  <c r="S8" i="9"/>
  <c r="M65" i="9"/>
  <c r="L61" i="8"/>
  <c r="L65" i="8" s="1"/>
  <c r="M61" i="8"/>
  <c r="S8" i="8"/>
  <c r="S65" i="7"/>
  <c r="J61" i="7"/>
  <c r="S8" i="7"/>
  <c r="Q8" i="7"/>
  <c r="Q61" i="7" s="1"/>
  <c r="Q65" i="7" s="1"/>
  <c r="S61" i="7"/>
  <c r="R8" i="7"/>
  <c r="P43" i="6"/>
  <c r="Q43" i="6"/>
  <c r="J61" i="6"/>
  <c r="J65" i="6" s="1"/>
  <c r="R65" i="6" s="1"/>
  <c r="K61" i="6"/>
  <c r="S8" i="6"/>
  <c r="Q8" i="5"/>
  <c r="P8" i="5"/>
  <c r="P61" i="5" s="1"/>
  <c r="P65" i="5" s="1"/>
  <c r="M65" i="5"/>
  <c r="S65" i="5" s="1"/>
  <c r="S61" i="5"/>
  <c r="S61" i="4"/>
  <c r="Q8" i="4"/>
  <c r="O61" i="3"/>
  <c r="O65" i="3" s="1"/>
  <c r="Q8" i="3"/>
  <c r="K65" i="3"/>
  <c r="S65" i="3" s="1"/>
  <c r="S61" i="3"/>
  <c r="J61" i="2"/>
  <c r="K65" i="2"/>
  <c r="S65" i="2" s="1"/>
  <c r="S61" i="2"/>
  <c r="Q43" i="1"/>
  <c r="P8" i="1"/>
  <c r="K61" i="1"/>
  <c r="S8" i="1"/>
  <c r="J65" i="1"/>
  <c r="R65" i="1" s="1"/>
  <c r="R61" i="1"/>
  <c r="L65" i="34"/>
  <c r="R65" i="34" s="1"/>
  <c r="R61" i="34"/>
  <c r="M65" i="36"/>
  <c r="S65" i="36" s="1"/>
  <c r="S61" i="36"/>
  <c r="J61" i="23"/>
  <c r="J61" i="13"/>
  <c r="U56" i="38"/>
  <c r="T56" i="38"/>
  <c r="J61" i="3"/>
  <c r="U56" i="35"/>
  <c r="T56" i="35"/>
  <c r="U44" i="35"/>
  <c r="E43" i="35"/>
  <c r="P61" i="36"/>
  <c r="P65" i="36" s="1"/>
  <c r="U28" i="33"/>
  <c r="T28" i="33"/>
  <c r="U28" i="29"/>
  <c r="T28" i="29"/>
  <c r="U62" i="31"/>
  <c r="T62" i="31"/>
  <c r="E8" i="29"/>
  <c r="U9" i="29"/>
  <c r="T9" i="29"/>
  <c r="U56" i="24"/>
  <c r="T56" i="24"/>
  <c r="U28" i="20"/>
  <c r="T28" i="20"/>
  <c r="E43" i="26"/>
  <c r="U44" i="26"/>
  <c r="T44" i="26"/>
  <c r="E8" i="21"/>
  <c r="U9" i="21"/>
  <c r="T9" i="21"/>
  <c r="P61" i="26"/>
  <c r="P65" i="26" s="1"/>
  <c r="U28" i="11"/>
  <c r="T28" i="11"/>
  <c r="E8" i="4"/>
  <c r="T9" i="4"/>
  <c r="U9" i="4"/>
  <c r="U56" i="21"/>
  <c r="T56" i="21"/>
  <c r="U28" i="17"/>
  <c r="T28" i="17"/>
  <c r="Q8" i="18"/>
  <c r="Q8" i="23"/>
  <c r="E8" i="18"/>
  <c r="T9" i="18"/>
  <c r="U9" i="18"/>
  <c r="P8" i="23"/>
  <c r="E43" i="3"/>
  <c r="U44" i="3"/>
  <c r="T44" i="3"/>
  <c r="T28" i="12"/>
  <c r="U28" i="12"/>
  <c r="T56" i="1"/>
  <c r="U56" i="1"/>
  <c r="E43" i="13"/>
  <c r="U44" i="13"/>
  <c r="T44" i="13"/>
  <c r="T62" i="5"/>
  <c r="U62" i="5"/>
  <c r="E43" i="10"/>
  <c r="T44" i="10"/>
  <c r="U44" i="10"/>
  <c r="Q43" i="3"/>
  <c r="Q61" i="3" s="1"/>
  <c r="Q65" i="3" s="1"/>
  <c r="E43" i="16"/>
  <c r="U44" i="16"/>
  <c r="T44" i="16"/>
  <c r="U28" i="14"/>
  <c r="T28" i="14"/>
  <c r="J61" i="27"/>
  <c r="T62" i="39"/>
  <c r="U62" i="39"/>
  <c r="J65" i="2"/>
  <c r="R65" i="2" s="1"/>
  <c r="R61" i="2"/>
  <c r="U62" i="38"/>
  <c r="T62" i="38"/>
  <c r="U28" i="36"/>
  <c r="T28" i="36"/>
  <c r="E8" i="36"/>
  <c r="U9" i="36"/>
  <c r="T9" i="36"/>
  <c r="Q61" i="33"/>
  <c r="Q65" i="33" s="1"/>
  <c r="E8" i="33"/>
  <c r="U9" i="33"/>
  <c r="T9" i="33"/>
  <c r="E8" i="34"/>
  <c r="U9" i="34"/>
  <c r="T9" i="34"/>
  <c r="T56" i="31"/>
  <c r="U56" i="31"/>
  <c r="E43" i="31"/>
  <c r="E43" i="29"/>
  <c r="U44" i="29"/>
  <c r="T44" i="29"/>
  <c r="U28" i="24"/>
  <c r="T28" i="24"/>
  <c r="T56" i="29"/>
  <c r="U56" i="29"/>
  <c r="E43" i="24"/>
  <c r="U44" i="24"/>
  <c r="T44" i="24"/>
  <c r="E8" i="26"/>
  <c r="U9" i="26"/>
  <c r="T9" i="26"/>
  <c r="U56" i="14"/>
  <c r="T56" i="14"/>
  <c r="U28" i="7"/>
  <c r="T28" i="7"/>
  <c r="U28" i="15"/>
  <c r="T28" i="15"/>
  <c r="U56" i="22"/>
  <c r="T56" i="22"/>
  <c r="T56" i="20"/>
  <c r="U56" i="20"/>
  <c r="U28" i="13"/>
  <c r="T28" i="13"/>
  <c r="T28" i="4"/>
  <c r="U28" i="4"/>
  <c r="Q43" i="13"/>
  <c r="Q61" i="13" s="1"/>
  <c r="Q65" i="13" s="1"/>
  <c r="T56" i="11"/>
  <c r="U56" i="11"/>
  <c r="Q8" i="6"/>
  <c r="Q61" i="6" s="1"/>
  <c r="Q65" i="6" s="1"/>
  <c r="U56" i="15"/>
  <c r="T56" i="15"/>
  <c r="E43" i="4"/>
  <c r="U44" i="4"/>
  <c r="T44" i="4"/>
  <c r="E8" i="5"/>
  <c r="T9" i="5"/>
  <c r="U9" i="5"/>
  <c r="Q8" i="10"/>
  <c r="E43" i="2"/>
  <c r="T44" i="2"/>
  <c r="U44" i="2"/>
  <c r="J65" i="7"/>
  <c r="R65" i="7" s="1"/>
  <c r="R61" i="7"/>
  <c r="U28" i="35"/>
  <c r="T28" i="35"/>
  <c r="U62" i="35"/>
  <c r="T62" i="35"/>
  <c r="U28" i="31"/>
  <c r="T28" i="31"/>
  <c r="E43" i="28"/>
  <c r="U44" i="28"/>
  <c r="T44" i="28"/>
  <c r="U62" i="32"/>
  <c r="T62" i="32"/>
  <c r="U62" i="30"/>
  <c r="T62" i="30"/>
  <c r="U62" i="33"/>
  <c r="T62" i="33"/>
  <c r="U56" i="25"/>
  <c r="T56" i="25"/>
  <c r="E43" i="19"/>
  <c r="U44" i="19"/>
  <c r="T44" i="19"/>
  <c r="U28" i="26"/>
  <c r="T28" i="26"/>
  <c r="E8" i="28"/>
  <c r="T9" i="28"/>
  <c r="U9" i="28"/>
  <c r="T62" i="25"/>
  <c r="U62" i="25"/>
  <c r="U56" i="10"/>
  <c r="T56" i="10"/>
  <c r="U28" i="3"/>
  <c r="T28" i="3"/>
  <c r="P65" i="20"/>
  <c r="U62" i="17"/>
  <c r="T62" i="17"/>
  <c r="U62" i="16"/>
  <c r="T62" i="16"/>
  <c r="P43" i="17"/>
  <c r="E8" i="24"/>
  <c r="T9" i="24"/>
  <c r="U9" i="24"/>
  <c r="E8" i="10"/>
  <c r="U9" i="10"/>
  <c r="T9" i="10"/>
  <c r="E43" i="1"/>
  <c r="U44" i="1"/>
  <c r="T44" i="1"/>
  <c r="P61" i="3"/>
  <c r="P65" i="3" s="1"/>
  <c r="E43" i="12"/>
  <c r="U44" i="12"/>
  <c r="T44" i="12"/>
  <c r="U62" i="2"/>
  <c r="T62" i="2"/>
  <c r="Q43" i="9"/>
  <c r="P8" i="7"/>
  <c r="P61" i="7" s="1"/>
  <c r="P65" i="7" s="1"/>
  <c r="Q8" i="2"/>
  <c r="Q61" i="2" s="1"/>
  <c r="Q65" i="2" s="1"/>
  <c r="P43" i="9"/>
  <c r="P61" i="9" s="1"/>
  <c r="P65" i="9" s="1"/>
  <c r="Q8" i="9"/>
  <c r="E8" i="7"/>
  <c r="U9" i="7"/>
  <c r="T9" i="7"/>
  <c r="P43" i="3"/>
  <c r="M65" i="37"/>
  <c r="S65" i="37" s="1"/>
  <c r="S61" i="37"/>
  <c r="J61" i="28"/>
  <c r="Q61" i="35"/>
  <c r="Q65" i="35" s="1"/>
  <c r="T44" i="31"/>
  <c r="U28" i="28"/>
  <c r="T28" i="28"/>
  <c r="U62" i="22"/>
  <c r="T62" i="22"/>
  <c r="Q43" i="28"/>
  <c r="Q61" i="28" s="1"/>
  <c r="Q65" i="28" s="1"/>
  <c r="E43" i="23"/>
  <c r="U44" i="23"/>
  <c r="T44" i="23"/>
  <c r="E43" i="25"/>
  <c r="T44" i="25"/>
  <c r="U44" i="25"/>
  <c r="E8" i="25"/>
  <c r="T9" i="25"/>
  <c r="U9" i="25"/>
  <c r="U56" i="6"/>
  <c r="T56" i="6"/>
  <c r="P43" i="21"/>
  <c r="E8" i="17"/>
  <c r="U9" i="17"/>
  <c r="T9" i="17"/>
  <c r="E43" i="14"/>
  <c r="T44" i="14"/>
  <c r="U44" i="14"/>
  <c r="U62" i="23"/>
  <c r="T62" i="23"/>
  <c r="E43" i="21"/>
  <c r="T44" i="21"/>
  <c r="U44" i="21"/>
  <c r="E43" i="18"/>
  <c r="U44" i="18"/>
  <c r="T44" i="18"/>
  <c r="P43" i="22"/>
  <c r="E8" i="20"/>
  <c r="U9" i="20"/>
  <c r="T9" i="20"/>
  <c r="E43" i="22"/>
  <c r="U44" i="22"/>
  <c r="T44" i="22"/>
  <c r="U62" i="19"/>
  <c r="T62" i="19"/>
  <c r="U62" i="11"/>
  <c r="T62" i="11"/>
  <c r="Q61" i="1"/>
  <c r="Q65" i="1" s="1"/>
  <c r="E8" i="3"/>
  <c r="U9" i="3"/>
  <c r="T9" i="3"/>
  <c r="E8" i="15"/>
  <c r="U9" i="15"/>
  <c r="T9" i="15"/>
  <c r="U62" i="7"/>
  <c r="T62" i="7"/>
  <c r="E8" i="13"/>
  <c r="T9" i="13"/>
  <c r="U9" i="13"/>
  <c r="U28" i="6"/>
  <c r="T28" i="6"/>
  <c r="P8" i="2"/>
  <c r="P61" i="2" s="1"/>
  <c r="P65" i="2" s="1"/>
  <c r="M65" i="38"/>
  <c r="S65" i="38" s="1"/>
  <c r="S61" i="38"/>
  <c r="J65" i="17"/>
  <c r="R65" i="17" s="1"/>
  <c r="R61" i="17"/>
  <c r="R61" i="21"/>
  <c r="J61" i="25"/>
  <c r="J61" i="11"/>
  <c r="Q43" i="37"/>
  <c r="U56" i="37"/>
  <c r="T56" i="37"/>
  <c r="E8" i="35"/>
  <c r="T9" i="35"/>
  <c r="U9" i="35"/>
  <c r="E43" i="30"/>
  <c r="U44" i="30"/>
  <c r="T44" i="30"/>
  <c r="U56" i="27"/>
  <c r="T56" i="27"/>
  <c r="U56" i="34"/>
  <c r="T56" i="34"/>
  <c r="E8" i="22"/>
  <c r="U9" i="22"/>
  <c r="T9" i="22"/>
  <c r="U56" i="18"/>
  <c r="T56" i="18"/>
  <c r="U56" i="30"/>
  <c r="T56" i="30"/>
  <c r="Q8" i="26"/>
  <c r="Q61" i="26" s="1"/>
  <c r="Q65" i="26" s="1"/>
  <c r="U28" i="23"/>
  <c r="T28" i="23"/>
  <c r="U56" i="2"/>
  <c r="T56" i="2"/>
  <c r="Q43" i="19"/>
  <c r="Q61" i="19" s="1"/>
  <c r="Q65" i="19" s="1"/>
  <c r="E8" i="23"/>
  <c r="U9" i="23"/>
  <c r="T9" i="23"/>
  <c r="T56" i="17"/>
  <c r="U56" i="17"/>
  <c r="T62" i="9"/>
  <c r="U62" i="9"/>
  <c r="U28" i="5"/>
  <c r="T28" i="5"/>
  <c r="E8" i="9"/>
  <c r="T9" i="9"/>
  <c r="U9" i="9"/>
  <c r="U62" i="14"/>
  <c r="T62" i="14"/>
  <c r="E43" i="6"/>
  <c r="U44" i="6"/>
  <c r="T44" i="6"/>
  <c r="P8" i="14"/>
  <c r="P61" i="14" s="1"/>
  <c r="P65" i="14" s="1"/>
  <c r="T62" i="1"/>
  <c r="U62" i="1"/>
  <c r="M65" i="33"/>
  <c r="S65" i="33" s="1"/>
  <c r="S61" i="33"/>
  <c r="J65" i="20"/>
  <c r="R65" i="20" s="1"/>
  <c r="R61" i="20"/>
  <c r="U44" i="38"/>
  <c r="E43" i="38"/>
  <c r="T44" i="38"/>
  <c r="M65" i="34"/>
  <c r="S65" i="34" s="1"/>
  <c r="S61" i="34"/>
  <c r="J61" i="5"/>
  <c r="J61" i="4"/>
  <c r="U44" i="39"/>
  <c r="E43" i="39"/>
  <c r="T44" i="39"/>
  <c r="J61" i="29"/>
  <c r="J61" i="33"/>
  <c r="T8" i="37"/>
  <c r="Q43" i="36"/>
  <c r="Q61" i="36" s="1"/>
  <c r="Q65" i="36" s="1"/>
  <c r="U28" i="37"/>
  <c r="T28" i="37"/>
  <c r="U28" i="34"/>
  <c r="T28" i="34"/>
  <c r="P43" i="27"/>
  <c r="P61" i="27" s="1"/>
  <c r="P65" i="27" s="1"/>
  <c r="E8" i="31"/>
  <c r="U9" i="31"/>
  <c r="T9" i="31"/>
  <c r="E43" i="27"/>
  <c r="U44" i="27"/>
  <c r="T44" i="27"/>
  <c r="T62" i="34"/>
  <c r="U62" i="34"/>
  <c r="Q43" i="31"/>
  <c r="P43" i="28"/>
  <c r="Q8" i="27"/>
  <c r="Q61" i="27" s="1"/>
  <c r="Q65" i="27" s="1"/>
  <c r="U28" i="25"/>
  <c r="T28" i="25"/>
  <c r="Q43" i="23"/>
  <c r="P8" i="28"/>
  <c r="U56" i="23"/>
  <c r="T56" i="23"/>
  <c r="E8" i="27"/>
  <c r="U9" i="27"/>
  <c r="T9" i="27"/>
  <c r="T62" i="28"/>
  <c r="U62" i="28"/>
  <c r="E8" i="19"/>
  <c r="U9" i="19"/>
  <c r="T9" i="19"/>
  <c r="U28" i="16"/>
  <c r="T28" i="16"/>
  <c r="U62" i="12"/>
  <c r="T62" i="12"/>
  <c r="E8" i="16"/>
  <c r="T9" i="16"/>
  <c r="U9" i="16"/>
  <c r="U28" i="21"/>
  <c r="T28" i="21"/>
  <c r="T56" i="16"/>
  <c r="U56" i="16"/>
  <c r="U28" i="18"/>
  <c r="T28" i="18"/>
  <c r="E43" i="11"/>
  <c r="U44" i="11"/>
  <c r="T44" i="11"/>
  <c r="E8" i="2"/>
  <c r="U9" i="2"/>
  <c r="Q8" i="14"/>
  <c r="Q61" i="14" s="1"/>
  <c r="Q65" i="14" s="1"/>
  <c r="Q43" i="5"/>
  <c r="Q61" i="5" s="1"/>
  <c r="Q65" i="5" s="1"/>
  <c r="T56" i="3"/>
  <c r="U56" i="3"/>
  <c r="E8" i="11"/>
  <c r="U9" i="11"/>
  <c r="T9" i="11"/>
  <c r="P8" i="6"/>
  <c r="P43" i="15"/>
  <c r="E8" i="14"/>
  <c r="U9" i="14"/>
  <c r="T9" i="14"/>
  <c r="T43" i="7"/>
  <c r="P43" i="8"/>
  <c r="P61" i="8" s="1"/>
  <c r="P65" i="8" s="1"/>
  <c r="T56" i="5"/>
  <c r="U56" i="5"/>
  <c r="T28" i="1"/>
  <c r="U28" i="1"/>
  <c r="J65" i="24"/>
  <c r="R65" i="24" s="1"/>
  <c r="R61" i="24"/>
  <c r="V61" i="5"/>
  <c r="V65" i="5" s="1"/>
  <c r="M65" i="35"/>
  <c r="S65" i="35" s="1"/>
  <c r="S61" i="35"/>
  <c r="U56" i="39"/>
  <c r="T56" i="39"/>
  <c r="J61" i="35"/>
  <c r="J61" i="14"/>
  <c r="J61" i="18"/>
  <c r="J61" i="22"/>
  <c r="J61" i="26"/>
  <c r="J61" i="9"/>
  <c r="P61" i="37"/>
  <c r="P65" i="37" s="1"/>
  <c r="E43" i="34"/>
  <c r="U44" i="34"/>
  <c r="T44" i="34"/>
  <c r="T9" i="37"/>
  <c r="E43" i="37"/>
  <c r="U28" i="38"/>
  <c r="T28" i="38"/>
  <c r="P61" i="30"/>
  <c r="P65" i="30" s="1"/>
  <c r="Q43" i="34"/>
  <c r="Q61" i="34" s="1"/>
  <c r="Q65" i="34" s="1"/>
  <c r="P43" i="34"/>
  <c r="P61" i="21"/>
  <c r="P65" i="21" s="1"/>
  <c r="U28" i="27"/>
  <c r="T28" i="27"/>
  <c r="P43" i="23"/>
  <c r="U56" i="28"/>
  <c r="T56" i="28"/>
  <c r="Q43" i="18"/>
  <c r="Q61" i="16"/>
  <c r="Q65" i="16" s="1"/>
  <c r="E8" i="12"/>
  <c r="T9" i="12"/>
  <c r="U9" i="12"/>
  <c r="U62" i="8"/>
  <c r="T62" i="8"/>
  <c r="T28" i="22"/>
  <c r="U28" i="22"/>
  <c r="P8" i="18"/>
  <c r="P61" i="18" s="1"/>
  <c r="P65" i="18" s="1"/>
  <c r="P43" i="19"/>
  <c r="P61" i="19" s="1"/>
  <c r="P65" i="19" s="1"/>
  <c r="U62" i="20"/>
  <c r="T62" i="20"/>
  <c r="E43" i="9"/>
  <c r="U44" i="9"/>
  <c r="T44" i="9"/>
  <c r="Q8" i="8"/>
  <c r="Q61" i="8" s="1"/>
  <c r="Q65" i="8" s="1"/>
  <c r="U62" i="3"/>
  <c r="T62" i="3"/>
  <c r="Q43" i="4"/>
  <c r="Q61" i="4" s="1"/>
  <c r="Q65" i="4" s="1"/>
  <c r="E8" i="1"/>
  <c r="T9" i="1"/>
  <c r="U9" i="1"/>
  <c r="P61" i="11"/>
  <c r="P65" i="11" s="1"/>
  <c r="U56" i="9"/>
  <c r="T56" i="9"/>
  <c r="U56" i="8"/>
  <c r="T56" i="8"/>
  <c r="U62" i="10"/>
  <c r="T62" i="10"/>
  <c r="E8" i="6"/>
  <c r="U9" i="6"/>
  <c r="T9" i="6"/>
  <c r="E43" i="17"/>
  <c r="U44" i="17"/>
  <c r="T44" i="17"/>
  <c r="Q43" i="11"/>
  <c r="Q61" i="11" s="1"/>
  <c r="Q65" i="11" s="1"/>
  <c r="P8" i="10"/>
  <c r="P61" i="10" s="1"/>
  <c r="P65" i="10" s="1"/>
  <c r="E43" i="8"/>
  <c r="U44" i="8"/>
  <c r="T44" i="8"/>
  <c r="V61" i="1"/>
  <c r="V65" i="1" s="1"/>
  <c r="V61" i="9"/>
  <c r="V65" i="9" s="1"/>
  <c r="J61" i="8"/>
  <c r="J61" i="30"/>
  <c r="E8" i="38"/>
  <c r="U9" i="38"/>
  <c r="T9" i="38"/>
  <c r="E8" i="39"/>
  <c r="U9" i="39"/>
  <c r="T9" i="39"/>
  <c r="T28" i="39"/>
  <c r="U28" i="39"/>
  <c r="U56" i="36"/>
  <c r="T56" i="36"/>
  <c r="E43" i="36"/>
  <c r="T44" i="36"/>
  <c r="U44" i="36"/>
  <c r="Q8" i="37"/>
  <c r="Q61" i="37" s="1"/>
  <c r="Q65" i="37" s="1"/>
  <c r="E43" i="32"/>
  <c r="U44" i="32"/>
  <c r="T44" i="32"/>
  <c r="E43" i="33"/>
  <c r="U44" i="33"/>
  <c r="T44" i="33"/>
  <c r="E8" i="32"/>
  <c r="U9" i="32"/>
  <c r="T9" i="32"/>
  <c r="E8" i="30"/>
  <c r="U9" i="30"/>
  <c r="T9" i="30"/>
  <c r="U56" i="26"/>
  <c r="T56" i="26"/>
  <c r="U62" i="29"/>
  <c r="T62" i="29"/>
  <c r="Q43" i="32"/>
  <c r="Q61" i="32" s="1"/>
  <c r="Q65" i="32" s="1"/>
  <c r="U28" i="30"/>
  <c r="T28" i="30"/>
  <c r="U62" i="26"/>
  <c r="T62" i="26"/>
  <c r="U62" i="21"/>
  <c r="T62" i="21"/>
  <c r="Q43" i="25"/>
  <c r="Q8" i="25"/>
  <c r="E43" i="20"/>
  <c r="U44" i="20"/>
  <c r="T44" i="20"/>
  <c r="E43" i="15"/>
  <c r="U44" i="15"/>
  <c r="T44" i="15"/>
  <c r="E8" i="8"/>
  <c r="U9" i="8"/>
  <c r="T9" i="8"/>
  <c r="U62" i="4"/>
  <c r="T62" i="4"/>
  <c r="U28" i="19"/>
  <c r="T28" i="19"/>
  <c r="P8" i="15"/>
  <c r="Q61" i="17"/>
  <c r="Q65" i="17" s="1"/>
  <c r="P43" i="1"/>
  <c r="P61" i="1" s="1"/>
  <c r="P65" i="1" s="1"/>
  <c r="U28" i="2"/>
  <c r="T28" i="2"/>
  <c r="E43" i="5"/>
  <c r="U44" i="5"/>
  <c r="T44" i="5"/>
  <c r="U28" i="10"/>
  <c r="T28" i="10"/>
  <c r="T62" i="13"/>
  <c r="U62" i="13"/>
  <c r="T28" i="8"/>
  <c r="U28" i="8"/>
  <c r="T56" i="7"/>
  <c r="U56" i="7"/>
  <c r="T56" i="4"/>
  <c r="U56" i="4"/>
  <c r="T44" i="7"/>
  <c r="R61" i="15" l="1"/>
  <c r="S65" i="10"/>
  <c r="S61" i="19"/>
  <c r="S65" i="19"/>
  <c r="P61" i="34"/>
  <c r="P65" i="34" s="1"/>
  <c r="R61" i="19"/>
  <c r="J65" i="10"/>
  <c r="R65" i="10" s="1"/>
  <c r="S61" i="13"/>
  <c r="S65" i="13"/>
  <c r="J65" i="16"/>
  <c r="R65" i="16" s="1"/>
  <c r="R61" i="6"/>
  <c r="J65" i="31"/>
  <c r="R65" i="31" s="1"/>
  <c r="P61" i="6"/>
  <c r="P65" i="6" s="1"/>
  <c r="P61" i="17"/>
  <c r="P65" i="17" s="1"/>
  <c r="S65" i="9"/>
  <c r="S61" i="14"/>
  <c r="P61" i="32"/>
  <c r="P65" i="32" s="1"/>
  <c r="Q61" i="31"/>
  <c r="Q65" i="31" s="1"/>
  <c r="Q61" i="10"/>
  <c r="Q65" i="10" s="1"/>
  <c r="S61" i="9"/>
  <c r="P61" i="22"/>
  <c r="P65" i="22" s="1"/>
  <c r="Q61" i="9"/>
  <c r="Q65" i="9" s="1"/>
  <c r="J65" i="19"/>
  <c r="R65" i="19" s="1"/>
  <c r="S61" i="10"/>
  <c r="K65" i="39"/>
  <c r="S65" i="39" s="1"/>
  <c r="S61" i="39"/>
  <c r="J65" i="37"/>
  <c r="R65" i="37" s="1"/>
  <c r="R61" i="37"/>
  <c r="R61" i="32"/>
  <c r="R65" i="32"/>
  <c r="K65" i="28"/>
  <c r="S65" i="28" s="1"/>
  <c r="S61" i="28"/>
  <c r="Q61" i="25"/>
  <c r="Q65" i="25" s="1"/>
  <c r="S61" i="23"/>
  <c r="Q61" i="23"/>
  <c r="Q65" i="23" s="1"/>
  <c r="K65" i="22"/>
  <c r="S65" i="22" s="1"/>
  <c r="S61" i="22"/>
  <c r="K65" i="20"/>
  <c r="S65" i="20" s="1"/>
  <c r="S61" i="20"/>
  <c r="Q61" i="18"/>
  <c r="Q65" i="18" s="1"/>
  <c r="M65" i="15"/>
  <c r="S65" i="15" s="1"/>
  <c r="S61" i="15"/>
  <c r="R61" i="12"/>
  <c r="M65" i="8"/>
  <c r="S65" i="8" s="1"/>
  <c r="S61" i="8"/>
  <c r="K65" i="6"/>
  <c r="S65" i="6" s="1"/>
  <c r="S61" i="6"/>
  <c r="K65" i="1"/>
  <c r="S65" i="1" s="1"/>
  <c r="S61" i="1"/>
  <c r="T43" i="38"/>
  <c r="U43" i="38"/>
  <c r="U43" i="30"/>
  <c r="T43" i="30"/>
  <c r="J65" i="25"/>
  <c r="R65" i="25" s="1"/>
  <c r="R61" i="25"/>
  <c r="E61" i="25"/>
  <c r="U8" i="25"/>
  <c r="T8" i="25"/>
  <c r="U43" i="24"/>
  <c r="T43" i="24"/>
  <c r="E61" i="4"/>
  <c r="U8" i="4"/>
  <c r="T8" i="4"/>
  <c r="E61" i="6"/>
  <c r="U8" i="6"/>
  <c r="T8" i="6"/>
  <c r="J65" i="9"/>
  <c r="R65" i="9" s="1"/>
  <c r="R61" i="9"/>
  <c r="T43" i="27"/>
  <c r="U43" i="27"/>
  <c r="U43" i="39"/>
  <c r="T43" i="39"/>
  <c r="E61" i="9"/>
  <c r="U8" i="9"/>
  <c r="T8" i="9"/>
  <c r="U43" i="21"/>
  <c r="T43" i="21"/>
  <c r="E61" i="17"/>
  <c r="T8" i="17"/>
  <c r="U8" i="17"/>
  <c r="E61" i="7"/>
  <c r="T8" i="7"/>
  <c r="U8" i="7"/>
  <c r="E61" i="29"/>
  <c r="U8" i="29"/>
  <c r="T8" i="29"/>
  <c r="U43" i="9"/>
  <c r="T43" i="9"/>
  <c r="J65" i="26"/>
  <c r="R65" i="26" s="1"/>
  <c r="R61" i="26"/>
  <c r="E61" i="23"/>
  <c r="U8" i="23"/>
  <c r="T8" i="23"/>
  <c r="E61" i="20"/>
  <c r="T8" i="20"/>
  <c r="U8" i="20"/>
  <c r="U43" i="4"/>
  <c r="T43" i="4"/>
  <c r="U43" i="31"/>
  <c r="T43" i="31"/>
  <c r="E61" i="33"/>
  <c r="T8" i="33"/>
  <c r="U8" i="33"/>
  <c r="U43" i="16"/>
  <c r="T43" i="16"/>
  <c r="T43" i="26"/>
  <c r="U43" i="26"/>
  <c r="U43" i="15"/>
  <c r="T43" i="15"/>
  <c r="U43" i="36"/>
  <c r="T43" i="36"/>
  <c r="U43" i="20"/>
  <c r="T43" i="20"/>
  <c r="E61" i="30"/>
  <c r="U8" i="30"/>
  <c r="T8" i="30"/>
  <c r="J65" i="30"/>
  <c r="R65" i="30" s="1"/>
  <c r="R61" i="30"/>
  <c r="E61" i="1"/>
  <c r="U8" i="1"/>
  <c r="T8" i="1"/>
  <c r="U43" i="37"/>
  <c r="T43" i="37"/>
  <c r="J65" i="22"/>
  <c r="R65" i="22" s="1"/>
  <c r="R61" i="22"/>
  <c r="E61" i="2"/>
  <c r="U8" i="2"/>
  <c r="T8" i="2"/>
  <c r="E61" i="27"/>
  <c r="U8" i="27"/>
  <c r="T8" i="27"/>
  <c r="J65" i="4"/>
  <c r="R65" i="4" s="1"/>
  <c r="R61" i="4"/>
  <c r="T43" i="6"/>
  <c r="U43" i="6"/>
  <c r="E61" i="35"/>
  <c r="T8" i="35"/>
  <c r="U8" i="35"/>
  <c r="E61" i="15"/>
  <c r="T8" i="15"/>
  <c r="U8" i="15"/>
  <c r="U43" i="25"/>
  <c r="T43" i="25"/>
  <c r="J65" i="28"/>
  <c r="R65" i="28" s="1"/>
  <c r="R61" i="28"/>
  <c r="U43" i="12"/>
  <c r="T43" i="12"/>
  <c r="E61" i="10"/>
  <c r="U8" i="10"/>
  <c r="T8" i="10"/>
  <c r="U43" i="19"/>
  <c r="T43" i="19"/>
  <c r="U43" i="2"/>
  <c r="T43" i="2"/>
  <c r="J65" i="27"/>
  <c r="R65" i="27" s="1"/>
  <c r="R61" i="27"/>
  <c r="U43" i="13"/>
  <c r="T43" i="13"/>
  <c r="U43" i="3"/>
  <c r="T43" i="3"/>
  <c r="U43" i="35"/>
  <c r="T43" i="35"/>
  <c r="J65" i="13"/>
  <c r="R65" i="13" s="1"/>
  <c r="R61" i="13"/>
  <c r="U43" i="8"/>
  <c r="T43" i="8"/>
  <c r="E61" i="38"/>
  <c r="U8" i="38"/>
  <c r="T8" i="38"/>
  <c r="U43" i="32"/>
  <c r="T43" i="32"/>
  <c r="J65" i="8"/>
  <c r="R65" i="8" s="1"/>
  <c r="R61" i="8"/>
  <c r="J65" i="18"/>
  <c r="R65" i="18" s="1"/>
  <c r="R61" i="18"/>
  <c r="E61" i="11"/>
  <c r="T8" i="11"/>
  <c r="U8" i="11"/>
  <c r="E61" i="31"/>
  <c r="U8" i="31"/>
  <c r="T8" i="31"/>
  <c r="U8" i="37"/>
  <c r="J65" i="5"/>
  <c r="R65" i="5" s="1"/>
  <c r="R61" i="5"/>
  <c r="P61" i="23"/>
  <c r="P65" i="23" s="1"/>
  <c r="J65" i="23"/>
  <c r="R65" i="23" s="1"/>
  <c r="R61" i="23"/>
  <c r="U43" i="33"/>
  <c r="T43" i="33"/>
  <c r="E61" i="37"/>
  <c r="E61" i="26"/>
  <c r="U8" i="26"/>
  <c r="T8" i="26"/>
  <c r="U43" i="5"/>
  <c r="T43" i="5"/>
  <c r="P61" i="15"/>
  <c r="P65" i="15" s="1"/>
  <c r="P61" i="28"/>
  <c r="P65" i="28" s="1"/>
  <c r="E61" i="13"/>
  <c r="U8" i="13"/>
  <c r="T8" i="13"/>
  <c r="T43" i="18"/>
  <c r="U43" i="18"/>
  <c r="U43" i="14"/>
  <c r="T43" i="14"/>
  <c r="U43" i="23"/>
  <c r="T43" i="23"/>
  <c r="E61" i="24"/>
  <c r="U8" i="24"/>
  <c r="T8" i="24"/>
  <c r="E61" i="28"/>
  <c r="T8" i="28"/>
  <c r="U8" i="28"/>
  <c r="E61" i="36"/>
  <c r="U8" i="36"/>
  <c r="T8" i="36"/>
  <c r="U43" i="10"/>
  <c r="T43" i="10"/>
  <c r="E61" i="8"/>
  <c r="T8" i="8"/>
  <c r="U8" i="8"/>
  <c r="E61" i="12"/>
  <c r="U8" i="12"/>
  <c r="T8" i="12"/>
  <c r="J65" i="14"/>
  <c r="R65" i="14" s="1"/>
  <c r="R61" i="14"/>
  <c r="E61" i="32"/>
  <c r="U8" i="32"/>
  <c r="T8" i="32"/>
  <c r="T43" i="17"/>
  <c r="U43" i="17"/>
  <c r="J65" i="35"/>
  <c r="R65" i="35" s="1"/>
  <c r="R61" i="35"/>
  <c r="U43" i="11"/>
  <c r="T43" i="11"/>
  <c r="E61" i="19"/>
  <c r="T8" i="19"/>
  <c r="U8" i="19"/>
  <c r="J65" i="33"/>
  <c r="R65" i="33" s="1"/>
  <c r="R61" i="33"/>
  <c r="E61" i="3"/>
  <c r="T8" i="3"/>
  <c r="U8" i="3"/>
  <c r="E61" i="39"/>
  <c r="T8" i="39"/>
  <c r="U8" i="39"/>
  <c r="U43" i="34"/>
  <c r="T43" i="34"/>
  <c r="E61" i="14"/>
  <c r="U8" i="14"/>
  <c r="T8" i="14"/>
  <c r="E61" i="16"/>
  <c r="U8" i="16"/>
  <c r="T8" i="16"/>
  <c r="J65" i="29"/>
  <c r="R65" i="29" s="1"/>
  <c r="R61" i="29"/>
  <c r="E61" i="22"/>
  <c r="U8" i="22"/>
  <c r="T8" i="22"/>
  <c r="J65" i="11"/>
  <c r="R65" i="11" s="1"/>
  <c r="R61" i="11"/>
  <c r="U43" i="22"/>
  <c r="T43" i="22"/>
  <c r="T43" i="1"/>
  <c r="U43" i="1"/>
  <c r="U43" i="28"/>
  <c r="T43" i="28"/>
  <c r="E61" i="5"/>
  <c r="U8" i="5"/>
  <c r="T8" i="5"/>
  <c r="T43" i="29"/>
  <c r="U43" i="29"/>
  <c r="E61" i="34"/>
  <c r="U8" i="34"/>
  <c r="T8" i="34"/>
  <c r="E61" i="18"/>
  <c r="U8" i="18"/>
  <c r="T8" i="18"/>
  <c r="E61" i="21"/>
  <c r="U8" i="21"/>
  <c r="T8" i="21"/>
  <c r="J65" i="3"/>
  <c r="R65" i="3" s="1"/>
  <c r="R61" i="3"/>
  <c r="E65" i="3" l="1"/>
  <c r="T61" i="3"/>
  <c r="U61" i="3"/>
  <c r="E65" i="11"/>
  <c r="T61" i="11"/>
  <c r="U61" i="11"/>
  <c r="E65" i="35"/>
  <c r="U61" i="35"/>
  <c r="T61" i="35"/>
  <c r="E65" i="6"/>
  <c r="U61" i="6"/>
  <c r="T61" i="6"/>
  <c r="E65" i="25"/>
  <c r="U61" i="25"/>
  <c r="T61" i="25"/>
  <c r="E65" i="27"/>
  <c r="U61" i="27"/>
  <c r="T61" i="27"/>
  <c r="E65" i="38"/>
  <c r="U61" i="38"/>
  <c r="T61" i="38"/>
  <c r="E65" i="1"/>
  <c r="U61" i="1"/>
  <c r="T61" i="1"/>
  <c r="E65" i="14"/>
  <c r="U61" i="14"/>
  <c r="T61" i="14"/>
  <c r="E65" i="13"/>
  <c r="U61" i="13"/>
  <c r="T61" i="13"/>
  <c r="E65" i="37"/>
  <c r="U61" i="37"/>
  <c r="T61" i="37"/>
  <c r="E65" i="2"/>
  <c r="U61" i="2"/>
  <c r="T61" i="2"/>
  <c r="E65" i="20"/>
  <c r="T61" i="20"/>
  <c r="U61" i="20"/>
  <c r="E65" i="17"/>
  <c r="T61" i="17"/>
  <c r="U61" i="17"/>
  <c r="E65" i="26"/>
  <c r="U61" i="26"/>
  <c r="T61" i="26"/>
  <c r="E65" i="12"/>
  <c r="U61" i="12"/>
  <c r="T61" i="12"/>
  <c r="E65" i="36"/>
  <c r="U61" i="36"/>
  <c r="T61" i="36"/>
  <c r="E65" i="33"/>
  <c r="U61" i="33"/>
  <c r="T61" i="33"/>
  <c r="E65" i="4"/>
  <c r="U61" i="4"/>
  <c r="T61" i="4"/>
  <c r="E65" i="7"/>
  <c r="T61" i="7"/>
  <c r="U61" i="7"/>
  <c r="E65" i="22"/>
  <c r="U61" i="22"/>
  <c r="T61" i="22"/>
  <c r="E65" i="10"/>
  <c r="U61" i="10"/>
  <c r="T61" i="10"/>
  <c r="E65" i="29"/>
  <c r="T61" i="29"/>
  <c r="U61" i="29"/>
  <c r="E65" i="9"/>
  <c r="U61" i="9"/>
  <c r="T61" i="9"/>
  <c r="E65" i="24"/>
  <c r="U61" i="24"/>
  <c r="T61" i="24"/>
  <c r="E65" i="39"/>
  <c r="U61" i="39"/>
  <c r="T61" i="39"/>
  <c r="E65" i="15"/>
  <c r="U61" i="15"/>
  <c r="T61" i="15"/>
  <c r="E65" i="23"/>
  <c r="U61" i="23"/>
  <c r="T61" i="23"/>
  <c r="E65" i="34"/>
  <c r="U61" i="34"/>
  <c r="T61" i="34"/>
  <c r="E65" i="21"/>
  <c r="U61" i="21"/>
  <c r="T61" i="21"/>
  <c r="E65" i="18"/>
  <c r="U61" i="18"/>
  <c r="T61" i="18"/>
  <c r="E65" i="5"/>
  <c r="U61" i="5"/>
  <c r="T61" i="5"/>
  <c r="E65" i="16"/>
  <c r="T61" i="16"/>
  <c r="U61" i="16"/>
  <c r="E65" i="19"/>
  <c r="U61" i="19"/>
  <c r="T61" i="19"/>
  <c r="E65" i="31"/>
  <c r="T61" i="31"/>
  <c r="U61" i="31"/>
  <c r="E65" i="32"/>
  <c r="U61" i="32"/>
  <c r="T61" i="32"/>
  <c r="E65" i="8"/>
  <c r="U61" i="8"/>
  <c r="T61" i="8"/>
  <c r="E65" i="28"/>
  <c r="U61" i="28"/>
  <c r="T61" i="28"/>
  <c r="E65" i="30"/>
  <c r="U61" i="30"/>
  <c r="T61" i="30"/>
  <c r="U65" i="15" l="1"/>
  <c r="T65" i="15"/>
  <c r="T65" i="4"/>
  <c r="U65" i="4"/>
  <c r="U65" i="37"/>
  <c r="T65" i="37"/>
  <c r="U65" i="35"/>
  <c r="T65" i="35"/>
  <c r="T65" i="12"/>
  <c r="U65" i="12"/>
  <c r="T65" i="1"/>
  <c r="U65" i="1"/>
  <c r="U65" i="27"/>
  <c r="T65" i="27"/>
  <c r="T65" i="8"/>
  <c r="U65" i="8"/>
  <c r="T65" i="25"/>
  <c r="U65" i="25"/>
  <c r="U65" i="28"/>
  <c r="T65" i="28"/>
  <c r="U65" i="31"/>
  <c r="T65" i="31"/>
  <c r="U65" i="13"/>
  <c r="T65" i="13"/>
  <c r="T65" i="11"/>
  <c r="U65" i="11"/>
  <c r="U65" i="17"/>
  <c r="T65" i="17"/>
  <c r="U65" i="5"/>
  <c r="T65" i="5"/>
  <c r="U65" i="26"/>
  <c r="T65" i="26"/>
  <c r="U65" i="38"/>
  <c r="T65" i="38"/>
  <c r="U65" i="10"/>
  <c r="T65" i="10"/>
  <c r="U65" i="34"/>
  <c r="T65" i="34"/>
  <c r="U65" i="20"/>
  <c r="T65" i="20"/>
  <c r="U65" i="39"/>
  <c r="T65" i="39"/>
  <c r="U65" i="30"/>
  <c r="T65" i="30"/>
  <c r="U65" i="29"/>
  <c r="T65" i="29"/>
  <c r="U65" i="32"/>
  <c r="T65" i="32"/>
  <c r="U65" i="23"/>
  <c r="T65" i="23"/>
  <c r="U65" i="7"/>
  <c r="T65" i="7"/>
  <c r="U65" i="2"/>
  <c r="T65" i="2"/>
  <c r="T65" i="6"/>
  <c r="U65" i="6"/>
  <c r="U65" i="21"/>
  <c r="T65" i="21"/>
  <c r="U65" i="9"/>
  <c r="T65" i="9"/>
  <c r="T65" i="22"/>
  <c r="U65" i="22"/>
  <c r="U65" i="19"/>
  <c r="T65" i="19"/>
  <c r="U65" i="33"/>
  <c r="T65" i="33"/>
  <c r="T65" i="18"/>
  <c r="U65" i="18"/>
  <c r="U65" i="16"/>
  <c r="T65" i="16"/>
  <c r="U65" i="24"/>
  <c r="T65" i="24"/>
  <c r="U65" i="36"/>
  <c r="T65" i="36"/>
  <c r="U65" i="14"/>
  <c r="T65" i="14"/>
  <c r="T65" i="3"/>
  <c r="U65" i="3"/>
</calcChain>
</file>

<file path=xl/sharedStrings.xml><?xml version="1.0" encoding="utf-8"?>
<sst xmlns="http://schemas.openxmlformats.org/spreadsheetml/2006/main" count="4290" uniqueCount="138">
  <si>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</si>
  <si>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</si>
  <si>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</si>
  <si>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</si>
  <si>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EASTERN CAPE: BUFFALO CITY (BUF)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</si>
  <si>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</si>
  <si>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</si>
  <si>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</si>
  <si>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</si>
  <si>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</si>
  <si>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</si>
  <si>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</si>
  <si>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</si>
  <si>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</si>
  <si>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</si>
  <si>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</si>
  <si>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</si>
  <si>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</si>
  <si>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</si>
  <si>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</si>
  <si>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</si>
  <si>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</si>
  <si>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</si>
  <si>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</si>
  <si>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</si>
  <si>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</si>
  <si>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</si>
  <si>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</si>
  <si>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</si>
  <si>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</si>
  <si>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</si>
  <si>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</si>
  <si>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</si>
  <si>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</si>
  <si>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</si>
  <si>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</si>
  <si>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</si>
  <si>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</si>
  <si>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</si>
  <si>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</si>
  <si>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</si>
  <si>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</si>
  <si>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</si>
  <si>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</si>
  <si>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</si>
  <si>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</si>
  <si>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</si>
  <si>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</si>
  <si>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</si>
  <si>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</si>
  <si>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</si>
  <si>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</si>
  <si>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</si>
  <si>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</si>
  <si>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</si>
  <si>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</si>
  <si>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</si>
  <si>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</si>
  <si>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</si>
  <si>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</si>
  <si>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</si>
  <si>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</si>
  <si>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</si>
  <si>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</si>
  <si>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</si>
  <si>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</si>
  <si>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</si>
  <si>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</si>
  <si>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</si>
  <si>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</si>
  <si>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</si>
  <si>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</si>
  <si>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</si>
  <si>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</si>
  <si>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</si>
  <si>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</si>
  <si>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</si>
  <si>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</si>
  <si>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</si>
  <si>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</si>
  <si>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</si>
  <si>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</si>
  <si>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</si>
  <si>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</si>
  <si>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</si>
  <si>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</si>
  <si>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</si>
  <si>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</si>
  <si>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</si>
  <si>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</si>
  <si>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EASTERN CAPE: SARAH BAARTMAN (DC10)</t>
  </si>
  <si>
    <t>EASTERN CAPE: AMATHOLE (DC12)</t>
  </si>
  <si>
    <t>EASTERN CAPE: CHRIS HANI (DC13)</t>
  </si>
  <si>
    <t>EASTERN CAPE: JOE GQABI (DC14)</t>
  </si>
  <si>
    <t>EASTERN CAPE: O R TAMBO (DC15)</t>
  </si>
  <si>
    <t>EASTERN CAPE: ALFRED NZO (DC44)</t>
  </si>
  <si>
    <t>EASTERN CAPE: DR BEYERS NAUDE (EC101)</t>
  </si>
  <si>
    <t>EASTERN CAPE: BLUE CRANE ROUTE (EC102)</t>
  </si>
  <si>
    <t>EASTERN CAPE: MAKANA (EC104)</t>
  </si>
  <si>
    <t>EASTERN CAPE: NDLAMBE (EC105)</t>
  </si>
  <si>
    <t>EASTERN CAPE: SUNDAYS RIVER VALLEY (EC106)</t>
  </si>
  <si>
    <t>EASTERN CAPE: KOUGA (EC108)</t>
  </si>
  <si>
    <t>EASTERN CAPE: KOU-KAMMA (EC109)</t>
  </si>
  <si>
    <t>EASTERN CAPE: MBHASHE (EC121)</t>
  </si>
  <si>
    <t>EASTERN CAPE: MNQUMA (EC122)</t>
  </si>
  <si>
    <t>EASTERN CAPE: GREAT KEI (EC123)</t>
  </si>
  <si>
    <t>EASTERN CAPE: AMAHLATHI (EC124)</t>
  </si>
  <si>
    <t>EASTERN CAPE: NGQUSHWA (EC126)</t>
  </si>
  <si>
    <t>EASTERN CAPE: RAYMOND MHLABA (EC129)</t>
  </si>
  <si>
    <t>EASTERN CAPE: INXUBA YETHEMBA (EC131)</t>
  </si>
  <si>
    <t>EASTERN CAPE: INTSIKA YETHU (EC135)</t>
  </si>
  <si>
    <t>EASTERN CAPE: EMALAHLENI (EC) (EC136)</t>
  </si>
  <si>
    <t>EASTERN CAPE: DR. A.B. XUMA (EC137)</t>
  </si>
  <si>
    <t>EASTERN CAPE: SAKHISIZWE (EC138)</t>
  </si>
  <si>
    <t>EASTERN CAPE: ENOCH MGIJIMA (EC139)</t>
  </si>
  <si>
    <t>EASTERN CAPE: ELUNDINI (EC141)</t>
  </si>
  <si>
    <t>EASTERN CAPE: SENQU (EC142)</t>
  </si>
  <si>
    <t>EASTERN CAPE: WALTER SISULU (EC145)</t>
  </si>
  <si>
    <t>EASTERN CAPE: NGQUZA HILLS (EC153)</t>
  </si>
  <si>
    <t>EASTERN CAPE: PORT ST JOHNS (EC154)</t>
  </si>
  <si>
    <t>EASTERN CAPE: NYANDENI (EC155)</t>
  </si>
  <si>
    <t>EASTERN CAPE: KUMKANI MHLONTLO (EC156)</t>
  </si>
  <si>
    <t>EASTERN CAPE: KING SABATA DALINDYEBO (EC157)</t>
  </si>
  <si>
    <t>EASTERN CAPE: MATATIELE (EC441)</t>
  </si>
  <si>
    <t>EASTERN CAPE: UMZIMVUBU (EC442)</t>
  </si>
  <si>
    <t>EASTERN CAPE: WINNIE MADIKIZELA-MANDELA (EC443)</t>
  </si>
  <si>
    <t>EASTERN CAPE: NTABANKULU (EC444)</t>
  </si>
  <si>
    <t>EASTERN CAPE: NELSON MANDELA BAY (NMA)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</si>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</sst>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3.xml"/><Relationship Id="rId20" Type="http://schemas.openxmlformats.org/officeDocument/2006/relationships/worksheet" Target="worksheets/sheet20.xml"/><Relationship Id="rId4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379292000</v>
      </c>
      <c r="C8" s="36">
        <f t="shared" si="0"/>
        <v>0</v>
      </c>
      <c r="D8" s="36">
        <f t="shared" si="0"/>
        <v>0</v>
      </c>
      <c r="E8" s="36">
        <f t="shared" si="0"/>
        <v>379292000</v>
      </c>
      <c r="F8" s="37">
        <f t="shared" si="0"/>
        <v>330792000</v>
      </c>
      <c r="G8" s="38">
        <f t="shared" si="0"/>
        <v>312297000</v>
      </c>
      <c r="H8" s="37">
        <f t="shared" si="0"/>
        <v>38252000</v>
      </c>
      <c r="I8" s="38">
        <f t="shared" si="0"/>
        <v>15807501</v>
      </c>
      <c r="J8" s="37">
        <f t="shared" si="0"/>
        <v>87730000</v>
      </c>
      <c r="K8" s="38">
        <f t="shared" si="0"/>
        <v>112184798</v>
      </c>
      <c r="L8" s="37">
        <f t="shared" si="0"/>
        <v>44096000</v>
      </c>
      <c r="M8" s="38">
        <f t="shared" si="0"/>
        <v>81895148</v>
      </c>
      <c r="N8" s="37">
        <f t="shared" si="0"/>
        <v>0</v>
      </c>
      <c r="O8" s="38">
        <f t="shared" si="0"/>
        <v>0</v>
      </c>
      <c r="P8" s="37">
        <f t="shared" si="0"/>
        <v>170078000</v>
      </c>
      <c r="Q8" s="38">
        <f t="shared" si="0"/>
        <v>209887447</v>
      </c>
      <c r="R8" s="16">
        <f>IF(($J8       =0),0,((($L8       -$J8       )/$J8       )*100))</f>
        <v>-49.736692123560928</v>
      </c>
      <c r="S8" s="17">
        <f>IF(($K8       =0),0,((($M8       -$K8       )/$K8       )*100))</f>
        <v>-26.99978120030131</v>
      </c>
      <c r="T8" s="16">
        <f>IF(($E8       =0),0,(($P8       /$E8       )*100))</f>
        <v>44.840914124210371</v>
      </c>
      <c r="U8" s="18">
        <f>IF(($E8       =0),0,(($Q8       /$E8       )*100))</f>
        <v>55.336639581114291</v>
      </c>
      <c r="V8" s="37">
        <f t="shared" ref="V8:W8" si="1">+V9+V28</f>
        <v>99340000</v>
      </c>
      <c r="W8" s="38">
        <f t="shared" si="1"/>
        <v>21115000</v>
      </c>
    </row>
    <row r="9" spans="1:23" ht="13" x14ac:dyDescent="0.3">
      <c r="A9" s="19" t="s">
        <v>35</v>
      </c>
      <c r="B9" s="39">
        <f t="shared" ref="B9:Q9" si="2">SUM(B10:B27)</f>
        <v>366858000</v>
      </c>
      <c r="C9" s="39">
        <f t="shared" si="2"/>
        <v>0</v>
      </c>
      <c r="D9" s="39">
        <f t="shared" si="2"/>
        <v>0</v>
      </c>
      <c r="E9" s="39">
        <f t="shared" si="2"/>
        <v>366858000</v>
      </c>
      <c r="F9" s="40">
        <f t="shared" si="2"/>
        <v>318358000</v>
      </c>
      <c r="G9" s="41">
        <f t="shared" si="2"/>
        <v>299863000</v>
      </c>
      <c r="H9" s="40">
        <f t="shared" si="2"/>
        <v>35542000</v>
      </c>
      <c r="I9" s="41">
        <f t="shared" si="2"/>
        <v>13804605</v>
      </c>
      <c r="J9" s="40">
        <f t="shared" si="2"/>
        <v>85224000</v>
      </c>
      <c r="K9" s="41">
        <f t="shared" si="2"/>
        <v>107743480</v>
      </c>
      <c r="L9" s="40">
        <f t="shared" si="2"/>
        <v>42054000</v>
      </c>
      <c r="M9" s="41">
        <f t="shared" si="2"/>
        <v>78242045</v>
      </c>
      <c r="N9" s="40">
        <f t="shared" si="2"/>
        <v>0</v>
      </c>
      <c r="O9" s="41">
        <f t="shared" si="2"/>
        <v>0</v>
      </c>
      <c r="P9" s="40">
        <f t="shared" si="2"/>
        <v>162820000</v>
      </c>
      <c r="Q9" s="41">
        <f t="shared" si="2"/>
        <v>199790130</v>
      </c>
      <c r="R9" s="20">
        <f>IF(($J9       =0),0,((($L9       -$J9       )/$J9       )*100))</f>
        <v>-50.654745142213464</v>
      </c>
      <c r="S9" s="21">
        <f>IF(($K9       =0),0,((($M9       -$K9       )/$K9       )*100))</f>
        <v>-27.381178888968499</v>
      </c>
      <c r="T9" s="20">
        <f>IF(($E9       =0),0,(($P9       /$E9       )*100))</f>
        <v>44.382295056943008</v>
      </c>
      <c r="U9" s="22">
        <f>IF(($E9       =0),0,(($Q9       /$E9       )*100))</f>
        <v>54.459799159347753</v>
      </c>
      <c r="V9" s="40">
        <f t="shared" ref="V9:W9" si="3">SUM(V10:V27)</f>
        <v>71344000</v>
      </c>
      <c r="W9" s="41">
        <f t="shared" si="3"/>
        <v>13515000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71344000</v>
      </c>
      <c r="W20" s="44">
        <v>13515000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318358000</v>
      </c>
      <c r="C26" s="42"/>
      <c r="D26" s="42"/>
      <c r="E26" s="42">
        <f t="shared" si="4"/>
        <v>318358000</v>
      </c>
      <c r="F26" s="43">
        <v>318358000</v>
      </c>
      <c r="G26" s="44">
        <v>299863000</v>
      </c>
      <c r="H26" s="43">
        <v>35542000</v>
      </c>
      <c r="I26" s="44">
        <v>13804605</v>
      </c>
      <c r="J26" s="43">
        <v>85224000</v>
      </c>
      <c r="K26" s="44">
        <v>107743480</v>
      </c>
      <c r="L26" s="43">
        <v>42054000</v>
      </c>
      <c r="M26" s="44">
        <v>43621213</v>
      </c>
      <c r="N26" s="43"/>
      <c r="O26" s="44"/>
      <c r="P26" s="43">
        <f t="shared" si="5"/>
        <v>162820000</v>
      </c>
      <c r="Q26" s="44">
        <f t="shared" si="6"/>
        <v>165169298</v>
      </c>
      <c r="R26" s="24">
        <f t="shared" si="7"/>
        <v>-50.654745142213464</v>
      </c>
      <c r="S26" s="25">
        <f t="shared" si="8"/>
        <v>-59.513825801802575</v>
      </c>
      <c r="T26" s="24">
        <f t="shared" si="9"/>
        <v>51.143681013198986</v>
      </c>
      <c r="U26" s="26">
        <f t="shared" si="10"/>
        <v>51.88162320406586</v>
      </c>
      <c r="V26" s="43"/>
      <c r="W26" s="44"/>
    </row>
    <row r="27" spans="1:23" ht="13" x14ac:dyDescent="0.3">
      <c r="A27" s="23" t="s">
        <v>53</v>
      </c>
      <c r="B27" s="42">
        <v>48500000</v>
      </c>
      <c r="C27" s="42"/>
      <c r="D27" s="42"/>
      <c r="E27" s="42">
        <f t="shared" si="4"/>
        <v>48500000</v>
      </c>
      <c r="F27" s="43"/>
      <c r="G27" s="44"/>
      <c r="H27" s="43"/>
      <c r="I27" s="44"/>
      <c r="J27" s="43"/>
      <c r="K27" s="44"/>
      <c r="L27" s="43"/>
      <c r="M27" s="44">
        <v>34620832</v>
      </c>
      <c r="N27" s="43"/>
      <c r="O27" s="44"/>
      <c r="P27" s="43">
        <f t="shared" si="5"/>
        <v>0</v>
      </c>
      <c r="Q27" s="44">
        <f t="shared" si="6"/>
        <v>34620832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71.383158762886595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12434000</v>
      </c>
      <c r="C28" s="39">
        <f t="shared" si="11"/>
        <v>0</v>
      </c>
      <c r="D28" s="39">
        <f t="shared" si="11"/>
        <v>0</v>
      </c>
      <c r="E28" s="39">
        <f t="shared" si="11"/>
        <v>12434000</v>
      </c>
      <c r="F28" s="40">
        <f t="shared" si="11"/>
        <v>12434000</v>
      </c>
      <c r="G28" s="41">
        <f t="shared" si="11"/>
        <v>12434000</v>
      </c>
      <c r="H28" s="40">
        <f t="shared" si="11"/>
        <v>2710000</v>
      </c>
      <c r="I28" s="41">
        <f t="shared" si="11"/>
        <v>2002896</v>
      </c>
      <c r="J28" s="40">
        <f t="shared" si="11"/>
        <v>2506000</v>
      </c>
      <c r="K28" s="41">
        <f t="shared" si="11"/>
        <v>4441318</v>
      </c>
      <c r="L28" s="40">
        <f t="shared" si="11"/>
        <v>2042000</v>
      </c>
      <c r="M28" s="41">
        <f t="shared" si="11"/>
        <v>3653103</v>
      </c>
      <c r="N28" s="40">
        <f t="shared" si="11"/>
        <v>0</v>
      </c>
      <c r="O28" s="41">
        <f t="shared" si="11"/>
        <v>0</v>
      </c>
      <c r="P28" s="40">
        <f t="shared" si="11"/>
        <v>7258000</v>
      </c>
      <c r="Q28" s="41">
        <f t="shared" si="11"/>
        <v>10097317</v>
      </c>
      <c r="R28" s="20">
        <f t="shared" si="7"/>
        <v>-18.515562649640863</v>
      </c>
      <c r="S28" s="21">
        <f t="shared" si="8"/>
        <v>-17.747321853557885</v>
      </c>
      <c r="T28" s="20">
        <f t="shared" si="9"/>
        <v>58.372205243686672</v>
      </c>
      <c r="U28" s="22">
        <f t="shared" si="10"/>
        <v>81.207310599967826</v>
      </c>
      <c r="V28" s="40">
        <f t="shared" ref="V28:W28" si="12">SUM(V29:V42)</f>
        <v>27996000</v>
      </c>
      <c r="W28" s="41">
        <f t="shared" si="12"/>
        <v>7600000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185000</v>
      </c>
      <c r="I31" s="44">
        <v>118999</v>
      </c>
      <c r="J31" s="43">
        <v>186000</v>
      </c>
      <c r="K31" s="44">
        <v>253015</v>
      </c>
      <c r="L31" s="43">
        <v>363000</v>
      </c>
      <c r="M31" s="44">
        <v>364500</v>
      </c>
      <c r="N31" s="43"/>
      <c r="O31" s="44"/>
      <c r="P31" s="43">
        <f t="shared" si="5"/>
        <v>734000</v>
      </c>
      <c r="Q31" s="44">
        <f t="shared" si="6"/>
        <v>736514</v>
      </c>
      <c r="R31" s="24">
        <f t="shared" si="7"/>
        <v>95.161290322580655</v>
      </c>
      <c r="S31" s="25">
        <f t="shared" si="8"/>
        <v>44.062604983894239</v>
      </c>
      <c r="T31" s="24">
        <f t="shared" si="9"/>
        <v>73.400000000000006</v>
      </c>
      <c r="U31" s="26">
        <f t="shared" si="10"/>
        <v>73.651399999999995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2434000</v>
      </c>
      <c r="C33" s="42"/>
      <c r="D33" s="42"/>
      <c r="E33" s="42">
        <f t="shared" si="4"/>
        <v>2434000</v>
      </c>
      <c r="F33" s="43">
        <v>2434000</v>
      </c>
      <c r="G33" s="44">
        <v>2434000</v>
      </c>
      <c r="H33" s="43">
        <v>609000</v>
      </c>
      <c r="I33" s="44">
        <v>848754</v>
      </c>
      <c r="J33" s="43">
        <v>115000</v>
      </c>
      <c r="K33" s="44">
        <v>1277145</v>
      </c>
      <c r="L33" s="43">
        <v>308000</v>
      </c>
      <c r="M33" s="44">
        <v>1694659</v>
      </c>
      <c r="N33" s="43"/>
      <c r="O33" s="44"/>
      <c r="P33" s="43">
        <f t="shared" si="5"/>
        <v>1032000</v>
      </c>
      <c r="Q33" s="44">
        <f t="shared" si="6"/>
        <v>3820558</v>
      </c>
      <c r="R33" s="24">
        <f t="shared" si="7"/>
        <v>167.82608695652175</v>
      </c>
      <c r="S33" s="25">
        <f t="shared" si="8"/>
        <v>32.691197945417315</v>
      </c>
      <c r="T33" s="24">
        <f t="shared" si="9"/>
        <v>42.399342645850453</v>
      </c>
      <c r="U33" s="26">
        <f t="shared" si="10"/>
        <v>156.96622843056699</v>
      </c>
      <c r="V33" s="43"/>
      <c r="W33" s="44"/>
    </row>
    <row r="34" spans="1:23" ht="13" x14ac:dyDescent="0.3">
      <c r="A34" s="23" t="s">
        <v>60</v>
      </c>
      <c r="B34" s="42">
        <v>9000000</v>
      </c>
      <c r="C34" s="42"/>
      <c r="D34" s="42"/>
      <c r="E34" s="42">
        <f t="shared" si="4"/>
        <v>9000000</v>
      </c>
      <c r="F34" s="43">
        <v>9000000</v>
      </c>
      <c r="G34" s="44">
        <v>9000000</v>
      </c>
      <c r="H34" s="43">
        <v>1916000</v>
      </c>
      <c r="I34" s="44">
        <v>1035143</v>
      </c>
      <c r="J34" s="43">
        <v>2205000</v>
      </c>
      <c r="K34" s="44">
        <v>2911158</v>
      </c>
      <c r="L34" s="43">
        <v>1371000</v>
      </c>
      <c r="M34" s="44">
        <v>1593944</v>
      </c>
      <c r="N34" s="43"/>
      <c r="O34" s="44"/>
      <c r="P34" s="43">
        <f t="shared" si="5"/>
        <v>5492000</v>
      </c>
      <c r="Q34" s="44">
        <f t="shared" si="6"/>
        <v>5540245</v>
      </c>
      <c r="R34" s="24">
        <f t="shared" si="7"/>
        <v>-37.823129251700685</v>
      </c>
      <c r="S34" s="25">
        <f t="shared" si="8"/>
        <v>-45.247080371453556</v>
      </c>
      <c r="T34" s="24">
        <f t="shared" si="9"/>
        <v>61.022222222222226</v>
      </c>
      <c r="U34" s="26">
        <f t="shared" si="10"/>
        <v>61.558277777777782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27996000</v>
      </c>
      <c r="W37" s="44">
        <v>7600000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37240000</v>
      </c>
      <c r="C43" s="45">
        <f t="shared" si="20"/>
        <v>0</v>
      </c>
      <c r="D43" s="45">
        <f t="shared" si="20"/>
        <v>0</v>
      </c>
      <c r="E43" s="45">
        <f t="shared" si="20"/>
        <v>37240000</v>
      </c>
      <c r="F43" s="46">
        <f t="shared" si="20"/>
        <v>34131000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37240000</v>
      </c>
      <c r="C44" s="39">
        <f t="shared" si="22"/>
        <v>0</v>
      </c>
      <c r="D44" s="39">
        <f t="shared" si="22"/>
        <v>0</v>
      </c>
      <c r="E44" s="39">
        <f t="shared" si="22"/>
        <v>37240000</v>
      </c>
      <c r="F44" s="40">
        <f t="shared" si="22"/>
        <v>34131000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34240000</v>
      </c>
      <c r="C46" s="42"/>
      <c r="D46" s="42"/>
      <c r="E46" s="42">
        <f t="shared" si="13"/>
        <v>34240000</v>
      </c>
      <c r="F46" s="43">
        <v>31131000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3000000</v>
      </c>
      <c r="C47" s="42"/>
      <c r="D47" s="42"/>
      <c r="E47" s="42">
        <f t="shared" si="13"/>
        <v>3000000</v>
      </c>
      <c r="F47" s="43">
        <v>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416532000</v>
      </c>
      <c r="C61" s="39">
        <f t="shared" si="26"/>
        <v>0</v>
      </c>
      <c r="D61" s="39">
        <f t="shared" si="26"/>
        <v>0</v>
      </c>
      <c r="E61" s="39">
        <f t="shared" si="26"/>
        <v>416532000</v>
      </c>
      <c r="F61" s="40">
        <f t="shared" si="26"/>
        <v>364923000</v>
      </c>
      <c r="G61" s="41">
        <f t="shared" si="26"/>
        <v>312297000</v>
      </c>
      <c r="H61" s="40">
        <f t="shared" si="26"/>
        <v>38252000</v>
      </c>
      <c r="I61" s="41">
        <f t="shared" si="26"/>
        <v>15807501</v>
      </c>
      <c r="J61" s="40">
        <f t="shared" si="26"/>
        <v>87730000</v>
      </c>
      <c r="K61" s="41">
        <f t="shared" si="26"/>
        <v>112184798</v>
      </c>
      <c r="L61" s="40">
        <f t="shared" si="26"/>
        <v>44096000</v>
      </c>
      <c r="M61" s="41">
        <f t="shared" si="26"/>
        <v>81895148</v>
      </c>
      <c r="N61" s="40">
        <f t="shared" si="26"/>
        <v>0</v>
      </c>
      <c r="O61" s="41">
        <f t="shared" si="26"/>
        <v>0</v>
      </c>
      <c r="P61" s="40">
        <f t="shared" si="26"/>
        <v>170078000</v>
      </c>
      <c r="Q61" s="41">
        <f t="shared" si="26"/>
        <v>209887447</v>
      </c>
      <c r="R61" s="20">
        <f t="shared" si="16"/>
        <v>-49.736692123560928</v>
      </c>
      <c r="S61" s="21">
        <f t="shared" si="17"/>
        <v>-26.99978120030131</v>
      </c>
      <c r="T61" s="20">
        <f t="shared" si="18"/>
        <v>40.831916875534176</v>
      </c>
      <c r="U61" s="22">
        <f t="shared" si="19"/>
        <v>50.389273093063679</v>
      </c>
      <c r="V61" s="40">
        <f t="shared" ref="V61:W61" si="27">+V8+V43</f>
        <v>99340000</v>
      </c>
      <c r="W61" s="41">
        <f t="shared" si="27"/>
        <v>21115000</v>
      </c>
    </row>
    <row r="62" spans="1:23" ht="13" x14ac:dyDescent="0.3">
      <c r="A62" s="19" t="s">
        <v>86</v>
      </c>
      <c r="B62" s="39">
        <f t="shared" ref="B62:Q62" si="28">SUM(B63:B64)</f>
        <v>559244000</v>
      </c>
      <c r="C62" s="39">
        <f t="shared" si="28"/>
        <v>0</v>
      </c>
      <c r="D62" s="39">
        <f t="shared" si="28"/>
        <v>0</v>
      </c>
      <c r="E62" s="39">
        <f t="shared" si="28"/>
        <v>559244000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11884584</v>
      </c>
      <c r="J62" s="40">
        <f t="shared" si="28"/>
        <v>0</v>
      </c>
      <c r="K62" s="41">
        <f t="shared" si="28"/>
        <v>230890559</v>
      </c>
      <c r="L62" s="40">
        <f t="shared" si="28"/>
        <v>0</v>
      </c>
      <c r="M62" s="41">
        <f t="shared" si="28"/>
        <v>92778066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335553209</v>
      </c>
      <c r="R62" s="20">
        <f t="shared" si="16"/>
        <v>0</v>
      </c>
      <c r="S62" s="21">
        <f t="shared" si="17"/>
        <v>-59.817297683444906</v>
      </c>
      <c r="T62" s="20">
        <f t="shared" si="18"/>
        <v>0</v>
      </c>
      <c r="U62" s="22">
        <f t="shared" si="19"/>
        <v>60.001217536531456</v>
      </c>
      <c r="V62" s="40">
        <f t="shared" ref="V62:W62" si="29">SUM(V63:V64)</f>
        <v>26186000</v>
      </c>
      <c r="W62" s="41">
        <f t="shared" si="29"/>
        <v>5354000</v>
      </c>
    </row>
    <row r="63" spans="1:23" s="27" customFormat="1" ht="12.75" customHeight="1" thickBot="1" x14ac:dyDescent="0.35">
      <c r="A63" s="23" t="s">
        <v>87</v>
      </c>
      <c r="B63" s="42">
        <v>559244000</v>
      </c>
      <c r="C63" s="42"/>
      <c r="D63" s="42"/>
      <c r="E63" s="42">
        <f t="shared" si="13"/>
        <v>559244000</v>
      </c>
      <c r="F63" s="43"/>
      <c r="G63" s="44"/>
      <c r="H63" s="43"/>
      <c r="I63" s="44">
        <v>11884584</v>
      </c>
      <c r="J63" s="43"/>
      <c r="K63" s="44">
        <v>230890559</v>
      </c>
      <c r="L63" s="43"/>
      <c r="M63" s="44">
        <v>92778066</v>
      </c>
      <c r="N63" s="43"/>
      <c r="O63" s="44"/>
      <c r="P63" s="43">
        <f t="shared" si="14"/>
        <v>0</v>
      </c>
      <c r="Q63" s="44">
        <f t="shared" si="15"/>
        <v>335553209</v>
      </c>
      <c r="R63" s="24">
        <f t="shared" si="16"/>
        <v>0</v>
      </c>
      <c r="S63" s="25">
        <f t="shared" si="17"/>
        <v>-59.817297683444906</v>
      </c>
      <c r="T63" s="24">
        <f t="shared" si="18"/>
        <v>0</v>
      </c>
      <c r="U63" s="26">
        <f t="shared" si="19"/>
        <v>60.001217536531456</v>
      </c>
      <c r="V63" s="43">
        <v>26186000</v>
      </c>
      <c r="W63" s="44">
        <v>5354000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975776000</v>
      </c>
      <c r="C65" s="48">
        <f t="shared" si="30"/>
        <v>0</v>
      </c>
      <c r="D65" s="48">
        <f t="shared" si="30"/>
        <v>0</v>
      </c>
      <c r="E65" s="48">
        <f t="shared" si="30"/>
        <v>975776000</v>
      </c>
      <c r="F65" s="49">
        <f t="shared" si="30"/>
        <v>364923000</v>
      </c>
      <c r="G65" s="50">
        <f t="shared" si="30"/>
        <v>312297000</v>
      </c>
      <c r="H65" s="49">
        <f t="shared" si="30"/>
        <v>38252000</v>
      </c>
      <c r="I65" s="50">
        <f t="shared" si="30"/>
        <v>27692085</v>
      </c>
      <c r="J65" s="49">
        <f t="shared" si="30"/>
        <v>87730000</v>
      </c>
      <c r="K65" s="50">
        <f t="shared" si="30"/>
        <v>343075357</v>
      </c>
      <c r="L65" s="49">
        <f t="shared" si="30"/>
        <v>44096000</v>
      </c>
      <c r="M65" s="51">
        <f t="shared" si="30"/>
        <v>174673214</v>
      </c>
      <c r="N65" s="49">
        <f t="shared" si="30"/>
        <v>0</v>
      </c>
      <c r="O65" s="50">
        <f t="shared" si="30"/>
        <v>0</v>
      </c>
      <c r="P65" s="49">
        <f t="shared" si="30"/>
        <v>170078000</v>
      </c>
      <c r="Q65" s="50">
        <f t="shared" si="30"/>
        <v>545440656</v>
      </c>
      <c r="R65" s="34">
        <f t="shared" si="16"/>
        <v>-49.736692123560928</v>
      </c>
      <c r="S65" s="35">
        <f t="shared" si="17"/>
        <v>-49.086050502892867</v>
      </c>
      <c r="T65" s="34">
        <f t="shared" si="18"/>
        <v>17.430024923752992</v>
      </c>
      <c r="U65" s="35">
        <f t="shared" si="19"/>
        <v>55.898142196569701</v>
      </c>
      <c r="V65" s="49">
        <f>+V61+V62</f>
        <v>125526000</v>
      </c>
      <c r="W65" s="50">
        <f>+W61+W62</f>
        <v>26469000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62915000</v>
      </c>
      <c r="C8" s="36">
        <f t="shared" si="0"/>
        <v>0</v>
      </c>
      <c r="D8" s="36">
        <f t="shared" si="0"/>
        <v>0</v>
      </c>
      <c r="E8" s="36">
        <f t="shared" si="0"/>
        <v>62915000</v>
      </c>
      <c r="F8" s="37">
        <f t="shared" si="0"/>
        <v>62915000</v>
      </c>
      <c r="G8" s="38">
        <f t="shared" si="0"/>
        <v>51077000</v>
      </c>
      <c r="H8" s="37">
        <f t="shared" si="0"/>
        <v>4451000</v>
      </c>
      <c r="I8" s="38">
        <f t="shared" si="0"/>
        <v>3793456</v>
      </c>
      <c r="J8" s="37">
        <f t="shared" si="0"/>
        <v>21804000</v>
      </c>
      <c r="K8" s="38">
        <f t="shared" si="0"/>
        <v>14618426</v>
      </c>
      <c r="L8" s="37">
        <f t="shared" si="0"/>
        <v>8618000</v>
      </c>
      <c r="M8" s="38">
        <f t="shared" si="0"/>
        <v>14472195</v>
      </c>
      <c r="N8" s="37">
        <f t="shared" si="0"/>
        <v>0</v>
      </c>
      <c r="O8" s="38">
        <f t="shared" si="0"/>
        <v>0</v>
      </c>
      <c r="P8" s="37">
        <f t="shared" si="0"/>
        <v>34873000</v>
      </c>
      <c r="Q8" s="38">
        <f t="shared" si="0"/>
        <v>32884077</v>
      </c>
      <c r="R8" s="16">
        <f>IF(($J8       =0),0,((($L8       -$J8       )/$J8       )*100))</f>
        <v>-60.475142175747564</v>
      </c>
      <c r="S8" s="17">
        <f>IF(($K8       =0),0,((($M8       -$K8       )/$K8       )*100))</f>
        <v>-1.0003197334651488</v>
      </c>
      <c r="T8" s="16">
        <f>IF(($E8       =0),0,(($P8       /$E8       )*100))</f>
        <v>55.428753079551775</v>
      </c>
      <c r="U8" s="18">
        <f>IF(($E8       =0),0,(($Q8       /$E8       )*100))</f>
        <v>52.267467217674643</v>
      </c>
      <c r="V8" s="37">
        <f t="shared" ref="V8:W8" si="1">+V9+V28</f>
        <v>28875000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49712000</v>
      </c>
      <c r="C9" s="39">
        <f t="shared" si="2"/>
        <v>0</v>
      </c>
      <c r="D9" s="39">
        <f t="shared" si="2"/>
        <v>0</v>
      </c>
      <c r="E9" s="39">
        <f t="shared" si="2"/>
        <v>49712000</v>
      </c>
      <c r="F9" s="40">
        <f t="shared" si="2"/>
        <v>49712000</v>
      </c>
      <c r="G9" s="41">
        <f t="shared" si="2"/>
        <v>45874000</v>
      </c>
      <c r="H9" s="40">
        <f t="shared" si="2"/>
        <v>3525000</v>
      </c>
      <c r="I9" s="41">
        <f t="shared" si="2"/>
        <v>3269136</v>
      </c>
      <c r="J9" s="40">
        <f t="shared" si="2"/>
        <v>19248000</v>
      </c>
      <c r="K9" s="41">
        <f t="shared" si="2"/>
        <v>12206913</v>
      </c>
      <c r="L9" s="40">
        <f t="shared" si="2"/>
        <v>8389000</v>
      </c>
      <c r="M9" s="41">
        <f t="shared" si="2"/>
        <v>9187485</v>
      </c>
      <c r="N9" s="40">
        <f t="shared" si="2"/>
        <v>0</v>
      </c>
      <c r="O9" s="41">
        <f t="shared" si="2"/>
        <v>0</v>
      </c>
      <c r="P9" s="40">
        <f t="shared" si="2"/>
        <v>31162000</v>
      </c>
      <c r="Q9" s="41">
        <f t="shared" si="2"/>
        <v>24663534</v>
      </c>
      <c r="R9" s="20">
        <f>IF(($J9       =0),0,((($L9       -$J9       )/$J9       )*100))</f>
        <v>-56.416251039068996</v>
      </c>
      <c r="S9" s="21">
        <f>IF(($K9       =0),0,((($M9       -$K9       )/$K9       )*100))</f>
        <v>-24.735393788749047</v>
      </c>
      <c r="T9" s="20">
        <f>IF(($E9       =0),0,(($P9       /$E9       )*100))</f>
        <v>62.68506598004506</v>
      </c>
      <c r="U9" s="22">
        <f>IF(($E9       =0),0,(($Q9       /$E9       )*100))</f>
        <v>49.612837946572256</v>
      </c>
      <c r="V9" s="40">
        <f t="shared" ref="V9:W9" si="3">SUM(V10:V27)</f>
        <v>28875000</v>
      </c>
      <c r="W9" s="41">
        <f t="shared" si="3"/>
        <v>0</v>
      </c>
    </row>
    <row r="10" spans="1:23" ht="13" x14ac:dyDescent="0.3">
      <c r="A10" s="23" t="s">
        <v>36</v>
      </c>
      <c r="B10" s="42">
        <v>29031000</v>
      </c>
      <c r="C10" s="42"/>
      <c r="D10" s="42"/>
      <c r="E10" s="42">
        <f t="shared" ref="E10:E41" si="4">$B10      +$C10      +$D10</f>
        <v>29031000</v>
      </c>
      <c r="F10" s="43">
        <v>29031000</v>
      </c>
      <c r="G10" s="44">
        <v>25193000</v>
      </c>
      <c r="H10" s="43">
        <v>3525000</v>
      </c>
      <c r="I10" s="44">
        <v>3269136</v>
      </c>
      <c r="J10" s="43">
        <v>4570000</v>
      </c>
      <c r="K10" s="44">
        <v>4505121</v>
      </c>
      <c r="L10" s="43">
        <v>7289000</v>
      </c>
      <c r="M10" s="44">
        <v>6437420</v>
      </c>
      <c r="N10" s="43"/>
      <c r="O10" s="44"/>
      <c r="P10" s="43">
        <f t="shared" ref="P10:P41" si="5">$H10      +$J10      +$L10      +$N10</f>
        <v>15384000</v>
      </c>
      <c r="Q10" s="44">
        <f t="shared" ref="Q10:Q41" si="6">$I10      +$K10      +$M10      +$O10</f>
        <v>14211677</v>
      </c>
      <c r="R10" s="24">
        <f t="shared" ref="R10:R41" si="7">IF(($J10      =0),0,((($L10      -$J10      )/$J10      )*100))</f>
        <v>59.496717724288843</v>
      </c>
      <c r="S10" s="25">
        <f t="shared" ref="S10:S41" si="8">IF(($K10      =0),0,((($M10      -$K10      )/$K10      )*100))</f>
        <v>42.89116762901596</v>
      </c>
      <c r="T10" s="24">
        <f t="shared" ref="T10:T41" si="9">IF(($E10      =0),0,(($P10      /$E10      )*100))</f>
        <v>52.991629637284291</v>
      </c>
      <c r="U10" s="26">
        <f t="shared" ref="U10:U41" si="10">IF(($E10      =0),0,(($Q10      /$E10      )*100))</f>
        <v>48.95345320519445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28171000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20681000</v>
      </c>
      <c r="C23" s="42"/>
      <c r="D23" s="42"/>
      <c r="E23" s="42">
        <f t="shared" si="4"/>
        <v>20681000</v>
      </c>
      <c r="F23" s="43">
        <v>20681000</v>
      </c>
      <c r="G23" s="44">
        <v>20681000</v>
      </c>
      <c r="H23" s="43"/>
      <c r="I23" s="44"/>
      <c r="J23" s="43">
        <v>14678000</v>
      </c>
      <c r="K23" s="44">
        <v>7701792</v>
      </c>
      <c r="L23" s="43">
        <v>1100000</v>
      </c>
      <c r="M23" s="44">
        <v>2750065</v>
      </c>
      <c r="N23" s="43"/>
      <c r="O23" s="44"/>
      <c r="P23" s="43">
        <f t="shared" si="5"/>
        <v>15778000</v>
      </c>
      <c r="Q23" s="44">
        <f t="shared" si="6"/>
        <v>10451857</v>
      </c>
      <c r="R23" s="24">
        <f t="shared" si="7"/>
        <v>-92.505790979697508</v>
      </c>
      <c r="S23" s="25">
        <f t="shared" si="8"/>
        <v>-64.293180080687719</v>
      </c>
      <c r="T23" s="24">
        <f t="shared" si="9"/>
        <v>76.292248924133261</v>
      </c>
      <c r="U23" s="26">
        <f t="shared" si="10"/>
        <v>50.538450751897877</v>
      </c>
      <c r="V23" s="43">
        <v>704000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13203000</v>
      </c>
      <c r="C28" s="39">
        <f t="shared" si="11"/>
        <v>0</v>
      </c>
      <c r="D28" s="39">
        <f t="shared" si="11"/>
        <v>0</v>
      </c>
      <c r="E28" s="39">
        <f t="shared" si="11"/>
        <v>13203000</v>
      </c>
      <c r="F28" s="40">
        <f t="shared" si="11"/>
        <v>13203000</v>
      </c>
      <c r="G28" s="41">
        <f t="shared" si="11"/>
        <v>5203000</v>
      </c>
      <c r="H28" s="40">
        <f t="shared" si="11"/>
        <v>926000</v>
      </c>
      <c r="I28" s="41">
        <f t="shared" si="11"/>
        <v>524320</v>
      </c>
      <c r="J28" s="40">
        <f t="shared" si="11"/>
        <v>2556000</v>
      </c>
      <c r="K28" s="41">
        <f t="shared" si="11"/>
        <v>2411513</v>
      </c>
      <c r="L28" s="40">
        <f t="shared" si="11"/>
        <v>229000</v>
      </c>
      <c r="M28" s="41">
        <f t="shared" si="11"/>
        <v>5284710</v>
      </c>
      <c r="N28" s="40">
        <f t="shared" si="11"/>
        <v>0</v>
      </c>
      <c r="O28" s="41">
        <f t="shared" si="11"/>
        <v>0</v>
      </c>
      <c r="P28" s="40">
        <f t="shared" si="11"/>
        <v>3711000</v>
      </c>
      <c r="Q28" s="41">
        <f t="shared" si="11"/>
        <v>8220543</v>
      </c>
      <c r="R28" s="20">
        <f t="shared" si="7"/>
        <v>-91.040688575899836</v>
      </c>
      <c r="S28" s="21">
        <f t="shared" si="8"/>
        <v>119.1449932055104</v>
      </c>
      <c r="T28" s="20">
        <f t="shared" si="9"/>
        <v>28.107248352647122</v>
      </c>
      <c r="U28" s="22">
        <f t="shared" si="10"/>
        <v>62.262690297659617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743000</v>
      </c>
      <c r="I31" s="44">
        <v>341090</v>
      </c>
      <c r="J31" s="43">
        <v>2123000</v>
      </c>
      <c r="K31" s="44">
        <v>1489200</v>
      </c>
      <c r="L31" s="43"/>
      <c r="M31" s="44">
        <v>363423</v>
      </c>
      <c r="N31" s="43"/>
      <c r="O31" s="44"/>
      <c r="P31" s="43">
        <f t="shared" si="5"/>
        <v>2866000</v>
      </c>
      <c r="Q31" s="44">
        <f t="shared" si="6"/>
        <v>2193713</v>
      </c>
      <c r="R31" s="24">
        <f t="shared" si="7"/>
        <v>-100</v>
      </c>
      <c r="S31" s="25">
        <f t="shared" si="8"/>
        <v>-75.596091861402087</v>
      </c>
      <c r="T31" s="24">
        <f t="shared" si="9"/>
        <v>75.421052631578945</v>
      </c>
      <c r="U31" s="26">
        <f t="shared" si="10"/>
        <v>57.729289473684211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1403000</v>
      </c>
      <c r="C33" s="42"/>
      <c r="D33" s="42"/>
      <c r="E33" s="42">
        <f t="shared" si="4"/>
        <v>1403000</v>
      </c>
      <c r="F33" s="43">
        <v>1403000</v>
      </c>
      <c r="G33" s="44">
        <v>1403000</v>
      </c>
      <c r="H33" s="43">
        <v>183000</v>
      </c>
      <c r="I33" s="44">
        <v>183230</v>
      </c>
      <c r="J33" s="43">
        <v>433000</v>
      </c>
      <c r="K33" s="44">
        <v>644660</v>
      </c>
      <c r="L33" s="43">
        <v>229000</v>
      </c>
      <c r="M33" s="44">
        <v>228525</v>
      </c>
      <c r="N33" s="43"/>
      <c r="O33" s="44"/>
      <c r="P33" s="43">
        <f t="shared" si="5"/>
        <v>845000</v>
      </c>
      <c r="Q33" s="44">
        <f t="shared" si="6"/>
        <v>1056415</v>
      </c>
      <c r="R33" s="24">
        <f t="shared" si="7"/>
        <v>-47.113163972286372</v>
      </c>
      <c r="S33" s="25">
        <f t="shared" si="8"/>
        <v>-64.551081190084687</v>
      </c>
      <c r="T33" s="24">
        <f t="shared" si="9"/>
        <v>60.228082679971486</v>
      </c>
      <c r="U33" s="26">
        <f t="shared" si="10"/>
        <v>75.296863863150392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8000000</v>
      </c>
      <c r="C37" s="42"/>
      <c r="D37" s="42"/>
      <c r="E37" s="42">
        <f t="shared" si="4"/>
        <v>8000000</v>
      </c>
      <c r="F37" s="43">
        <v>8000000</v>
      </c>
      <c r="G37" s="44"/>
      <c r="H37" s="43"/>
      <c r="I37" s="44"/>
      <c r="J37" s="43"/>
      <c r="K37" s="44">
        <v>277653</v>
      </c>
      <c r="L37" s="43"/>
      <c r="M37" s="44">
        <v>4692762</v>
      </c>
      <c r="N37" s="43"/>
      <c r="O37" s="44"/>
      <c r="P37" s="43">
        <f t="shared" si="5"/>
        <v>0</v>
      </c>
      <c r="Q37" s="44">
        <f t="shared" si="6"/>
        <v>4970415</v>
      </c>
      <c r="R37" s="24">
        <f t="shared" si="7"/>
        <v>0</v>
      </c>
      <c r="S37" s="25">
        <f t="shared" si="8"/>
        <v>1590.1535369688065</v>
      </c>
      <c r="T37" s="24">
        <f t="shared" si="9"/>
        <v>0</v>
      </c>
      <c r="U37" s="26">
        <f t="shared" si="10"/>
        <v>62.130187499999998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103067000</v>
      </c>
      <c r="C43" s="45">
        <f t="shared" si="20"/>
        <v>0</v>
      </c>
      <c r="D43" s="45">
        <f t="shared" si="20"/>
        <v>0</v>
      </c>
      <c r="E43" s="45">
        <f t="shared" si="20"/>
        <v>103067000</v>
      </c>
      <c r="F43" s="46">
        <f t="shared" si="20"/>
        <v>102335000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103067000</v>
      </c>
      <c r="C44" s="39">
        <f t="shared" si="22"/>
        <v>0</v>
      </c>
      <c r="D44" s="39">
        <f t="shared" si="22"/>
        <v>0</v>
      </c>
      <c r="E44" s="39">
        <f t="shared" si="22"/>
        <v>103067000</v>
      </c>
      <c r="F44" s="40">
        <f t="shared" si="22"/>
        <v>102335000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50000000</v>
      </c>
      <c r="C45" s="42"/>
      <c r="D45" s="42"/>
      <c r="E45" s="42">
        <f t="shared" si="13"/>
        <v>50000000</v>
      </c>
      <c r="F45" s="43">
        <v>50000000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8067000</v>
      </c>
      <c r="C46" s="42"/>
      <c r="D46" s="42"/>
      <c r="E46" s="42">
        <f t="shared" si="13"/>
        <v>8067000</v>
      </c>
      <c r="F46" s="43">
        <v>7335000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45000000</v>
      </c>
      <c r="C53" s="42"/>
      <c r="D53" s="42"/>
      <c r="E53" s="42">
        <f t="shared" si="13"/>
        <v>45000000</v>
      </c>
      <c r="F53" s="43">
        <v>45000000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165982000</v>
      </c>
      <c r="C61" s="39">
        <f t="shared" si="26"/>
        <v>0</v>
      </c>
      <c r="D61" s="39">
        <f t="shared" si="26"/>
        <v>0</v>
      </c>
      <c r="E61" s="39">
        <f t="shared" si="26"/>
        <v>165982000</v>
      </c>
      <c r="F61" s="40">
        <f t="shared" si="26"/>
        <v>165250000</v>
      </c>
      <c r="G61" s="41">
        <f t="shared" si="26"/>
        <v>51077000</v>
      </c>
      <c r="H61" s="40">
        <f t="shared" si="26"/>
        <v>4451000</v>
      </c>
      <c r="I61" s="41">
        <f t="shared" si="26"/>
        <v>3793456</v>
      </c>
      <c r="J61" s="40">
        <f t="shared" si="26"/>
        <v>21804000</v>
      </c>
      <c r="K61" s="41">
        <f t="shared" si="26"/>
        <v>14618426</v>
      </c>
      <c r="L61" s="40">
        <f t="shared" si="26"/>
        <v>8618000</v>
      </c>
      <c r="M61" s="41">
        <f t="shared" si="26"/>
        <v>14472195</v>
      </c>
      <c r="N61" s="40">
        <f t="shared" si="26"/>
        <v>0</v>
      </c>
      <c r="O61" s="41">
        <f t="shared" si="26"/>
        <v>0</v>
      </c>
      <c r="P61" s="40">
        <f t="shared" si="26"/>
        <v>34873000</v>
      </c>
      <c r="Q61" s="41">
        <f t="shared" si="26"/>
        <v>32884077</v>
      </c>
      <c r="R61" s="20">
        <f t="shared" si="16"/>
        <v>-60.475142175747564</v>
      </c>
      <c r="S61" s="21">
        <f t="shared" si="17"/>
        <v>-1.0003197334651488</v>
      </c>
      <c r="T61" s="20">
        <f t="shared" si="18"/>
        <v>21.01010952994903</v>
      </c>
      <c r="U61" s="22">
        <f t="shared" si="19"/>
        <v>19.811833210830091</v>
      </c>
      <c r="V61" s="40">
        <f t="shared" ref="V61:W61" si="27">+V8+V43</f>
        <v>28875000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165982000</v>
      </c>
      <c r="C65" s="48">
        <f t="shared" si="30"/>
        <v>0</v>
      </c>
      <c r="D65" s="48">
        <f t="shared" si="30"/>
        <v>0</v>
      </c>
      <c r="E65" s="48">
        <f t="shared" si="30"/>
        <v>165982000</v>
      </c>
      <c r="F65" s="49">
        <f t="shared" si="30"/>
        <v>165250000</v>
      </c>
      <c r="G65" s="50">
        <f t="shared" si="30"/>
        <v>51077000</v>
      </c>
      <c r="H65" s="49">
        <f t="shared" si="30"/>
        <v>4451000</v>
      </c>
      <c r="I65" s="50">
        <f t="shared" si="30"/>
        <v>3793456</v>
      </c>
      <c r="J65" s="49">
        <f t="shared" si="30"/>
        <v>21804000</v>
      </c>
      <c r="K65" s="50">
        <f t="shared" si="30"/>
        <v>14618426</v>
      </c>
      <c r="L65" s="49">
        <f t="shared" si="30"/>
        <v>8618000</v>
      </c>
      <c r="M65" s="51">
        <f t="shared" si="30"/>
        <v>14472195</v>
      </c>
      <c r="N65" s="49">
        <f t="shared" si="30"/>
        <v>0</v>
      </c>
      <c r="O65" s="50">
        <f t="shared" si="30"/>
        <v>0</v>
      </c>
      <c r="P65" s="49">
        <f t="shared" si="30"/>
        <v>34873000</v>
      </c>
      <c r="Q65" s="50">
        <f t="shared" si="30"/>
        <v>32884077</v>
      </c>
      <c r="R65" s="34">
        <f t="shared" si="16"/>
        <v>-60.475142175747564</v>
      </c>
      <c r="S65" s="35">
        <f t="shared" si="17"/>
        <v>-1.0003197334651488</v>
      </c>
      <c r="T65" s="34">
        <f t="shared" si="18"/>
        <v>21.01010952994903</v>
      </c>
      <c r="U65" s="35">
        <f t="shared" si="19"/>
        <v>19.811833210830091</v>
      </c>
      <c r="V65" s="49">
        <f>+V61+V62</f>
        <v>28875000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68854000</v>
      </c>
      <c r="C8" s="36">
        <f t="shared" si="0"/>
        <v>0</v>
      </c>
      <c r="D8" s="36">
        <f t="shared" si="0"/>
        <v>0</v>
      </c>
      <c r="E8" s="36">
        <f t="shared" si="0"/>
        <v>68854000</v>
      </c>
      <c r="F8" s="37">
        <f t="shared" si="0"/>
        <v>68854000</v>
      </c>
      <c r="G8" s="38">
        <f t="shared" si="0"/>
        <v>68854000</v>
      </c>
      <c r="H8" s="37">
        <f t="shared" si="0"/>
        <v>24041000</v>
      </c>
      <c r="I8" s="38">
        <f t="shared" si="0"/>
        <v>20789815</v>
      </c>
      <c r="J8" s="37">
        <f t="shared" si="0"/>
        <v>18528000</v>
      </c>
      <c r="K8" s="38">
        <f t="shared" si="0"/>
        <v>21950360</v>
      </c>
      <c r="L8" s="37">
        <f t="shared" si="0"/>
        <v>9040000</v>
      </c>
      <c r="M8" s="38">
        <f t="shared" si="0"/>
        <v>13045383</v>
      </c>
      <c r="N8" s="37">
        <f t="shared" si="0"/>
        <v>0</v>
      </c>
      <c r="O8" s="38">
        <f t="shared" si="0"/>
        <v>0</v>
      </c>
      <c r="P8" s="37">
        <f t="shared" si="0"/>
        <v>51609000</v>
      </c>
      <c r="Q8" s="38">
        <f t="shared" si="0"/>
        <v>55785558</v>
      </c>
      <c r="R8" s="16">
        <f>IF(($J8       =0),0,((($L8       -$J8       )/$J8       )*100))</f>
        <v>-51.208981001727118</v>
      </c>
      <c r="S8" s="17">
        <f>IF(($K8       =0),0,((($M8       -$K8       )/$K8       )*100))</f>
        <v>-40.568705934663484</v>
      </c>
      <c r="T8" s="16">
        <f>IF(($E8       =0),0,(($P8       /$E8       )*100))</f>
        <v>74.954251023905655</v>
      </c>
      <c r="U8" s="18">
        <f>IF(($E8       =0),0,(($Q8       /$E8       )*100))</f>
        <v>81.02006855084673</v>
      </c>
      <c r="V8" s="37">
        <f t="shared" ref="V8:W8" si="1">+V9+V28</f>
        <v>28308000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64865000</v>
      </c>
      <c r="C9" s="39">
        <f t="shared" si="2"/>
        <v>0</v>
      </c>
      <c r="D9" s="39">
        <f t="shared" si="2"/>
        <v>0</v>
      </c>
      <c r="E9" s="39">
        <f t="shared" si="2"/>
        <v>64865000</v>
      </c>
      <c r="F9" s="40">
        <f t="shared" si="2"/>
        <v>64865000</v>
      </c>
      <c r="G9" s="41">
        <f t="shared" si="2"/>
        <v>64865000</v>
      </c>
      <c r="H9" s="40">
        <f t="shared" si="2"/>
        <v>23671000</v>
      </c>
      <c r="I9" s="41">
        <f t="shared" si="2"/>
        <v>20733885</v>
      </c>
      <c r="J9" s="40">
        <f t="shared" si="2"/>
        <v>17379000</v>
      </c>
      <c r="K9" s="41">
        <f t="shared" si="2"/>
        <v>21239939</v>
      </c>
      <c r="L9" s="40">
        <f t="shared" si="2"/>
        <v>7772000</v>
      </c>
      <c r="M9" s="41">
        <f t="shared" si="2"/>
        <v>12496644</v>
      </c>
      <c r="N9" s="40">
        <f t="shared" si="2"/>
        <v>0</v>
      </c>
      <c r="O9" s="41">
        <f t="shared" si="2"/>
        <v>0</v>
      </c>
      <c r="P9" s="40">
        <f t="shared" si="2"/>
        <v>48822000</v>
      </c>
      <c r="Q9" s="41">
        <f t="shared" si="2"/>
        <v>54470468</v>
      </c>
      <c r="R9" s="20">
        <f>IF(($J9       =0),0,((($L9       -$J9       )/$J9       )*100))</f>
        <v>-55.27936014730421</v>
      </c>
      <c r="S9" s="21">
        <f>IF(($K9       =0),0,((($M9       -$K9       )/$K9       )*100))</f>
        <v>-41.16440729890985</v>
      </c>
      <c r="T9" s="20">
        <f>IF(($E9       =0),0,(($P9       /$E9       )*100))</f>
        <v>75.267093193555851</v>
      </c>
      <c r="U9" s="22">
        <f>IF(($E9       =0),0,(($Q9       /$E9       )*100))</f>
        <v>83.975129885146075</v>
      </c>
      <c r="V9" s="40">
        <f t="shared" ref="V9:W9" si="3">SUM(V10:V27)</f>
        <v>28308000</v>
      </c>
      <c r="W9" s="41">
        <f t="shared" si="3"/>
        <v>0</v>
      </c>
    </row>
    <row r="10" spans="1:23" ht="13" x14ac:dyDescent="0.3">
      <c r="A10" s="23" t="s">
        <v>36</v>
      </c>
      <c r="B10" s="42">
        <v>32546000</v>
      </c>
      <c r="C10" s="42"/>
      <c r="D10" s="42"/>
      <c r="E10" s="42">
        <f t="shared" ref="E10:E41" si="4">$B10      +$C10      +$D10</f>
        <v>32546000</v>
      </c>
      <c r="F10" s="43">
        <v>32546000</v>
      </c>
      <c r="G10" s="44">
        <v>32546000</v>
      </c>
      <c r="H10" s="43">
        <v>13741000</v>
      </c>
      <c r="I10" s="44">
        <v>11038513</v>
      </c>
      <c r="J10" s="43">
        <v>10023000</v>
      </c>
      <c r="K10" s="44">
        <v>12917381</v>
      </c>
      <c r="L10" s="43">
        <v>5450000</v>
      </c>
      <c r="M10" s="44">
        <v>6163414</v>
      </c>
      <c r="N10" s="43"/>
      <c r="O10" s="44"/>
      <c r="P10" s="43">
        <f t="shared" ref="P10:P41" si="5">$H10      +$J10      +$L10      +$N10</f>
        <v>29214000</v>
      </c>
      <c r="Q10" s="44">
        <f t="shared" ref="Q10:Q41" si="6">$I10      +$K10      +$M10      +$O10</f>
        <v>30119308</v>
      </c>
      <c r="R10" s="24">
        <f t="shared" ref="R10:R41" si="7">IF(($J10      =0),0,((($L10      -$J10      )/$J10      )*100))</f>
        <v>-45.625062356579868</v>
      </c>
      <c r="S10" s="25">
        <f t="shared" ref="S10:S41" si="8">IF(($K10      =0),0,((($M10      -$K10      )/$K10      )*100))</f>
        <v>-52.285885196078063</v>
      </c>
      <c r="T10" s="24">
        <f t="shared" ref="T10:T41" si="9">IF(($E10      =0),0,(($P10      /$E10      )*100))</f>
        <v>89.762182756713571</v>
      </c>
      <c r="U10" s="26">
        <f t="shared" ref="U10:U41" si="10">IF(($E10      =0),0,(($Q10      /$E10      )*100))</f>
        <v>92.543808762981627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12057000</v>
      </c>
      <c r="C13" s="42"/>
      <c r="D13" s="42"/>
      <c r="E13" s="42">
        <f t="shared" si="4"/>
        <v>12057000</v>
      </c>
      <c r="F13" s="43">
        <v>12057000</v>
      </c>
      <c r="G13" s="44">
        <v>12057000</v>
      </c>
      <c r="H13" s="43">
        <v>4878000</v>
      </c>
      <c r="I13" s="44">
        <v>4883510</v>
      </c>
      <c r="J13" s="43"/>
      <c r="K13" s="44"/>
      <c r="L13" s="43">
        <v>2322000</v>
      </c>
      <c r="M13" s="44">
        <v>2147841</v>
      </c>
      <c r="N13" s="43"/>
      <c r="O13" s="44"/>
      <c r="P13" s="43">
        <f t="shared" si="5"/>
        <v>7200000</v>
      </c>
      <c r="Q13" s="44">
        <f t="shared" si="6"/>
        <v>7031351</v>
      </c>
      <c r="R13" s="24">
        <f t="shared" si="7"/>
        <v>0</v>
      </c>
      <c r="S13" s="25">
        <f t="shared" si="8"/>
        <v>0</v>
      </c>
      <c r="T13" s="24">
        <f t="shared" si="9"/>
        <v>59.716347350087084</v>
      </c>
      <c r="U13" s="26">
        <f t="shared" si="10"/>
        <v>58.317583146719741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28308000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20262000</v>
      </c>
      <c r="C23" s="42"/>
      <c r="D23" s="42"/>
      <c r="E23" s="42">
        <f t="shared" si="4"/>
        <v>20262000</v>
      </c>
      <c r="F23" s="43">
        <v>20262000</v>
      </c>
      <c r="G23" s="44">
        <v>20262000</v>
      </c>
      <c r="H23" s="43">
        <v>5052000</v>
      </c>
      <c r="I23" s="44">
        <v>4811862</v>
      </c>
      <c r="J23" s="43">
        <v>7356000</v>
      </c>
      <c r="K23" s="44">
        <v>8322558</v>
      </c>
      <c r="L23" s="43"/>
      <c r="M23" s="44">
        <v>4185389</v>
      </c>
      <c r="N23" s="43"/>
      <c r="O23" s="44"/>
      <c r="P23" s="43">
        <f t="shared" si="5"/>
        <v>12408000</v>
      </c>
      <c r="Q23" s="44">
        <f t="shared" si="6"/>
        <v>17319809</v>
      </c>
      <c r="R23" s="24">
        <f t="shared" si="7"/>
        <v>-100</v>
      </c>
      <c r="S23" s="25">
        <f t="shared" si="8"/>
        <v>-49.71030541331163</v>
      </c>
      <c r="T23" s="24">
        <f t="shared" si="9"/>
        <v>61.237785016286651</v>
      </c>
      <c r="U23" s="26">
        <f t="shared" si="10"/>
        <v>85.479266607442511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3989000</v>
      </c>
      <c r="C28" s="39">
        <f t="shared" si="11"/>
        <v>0</v>
      </c>
      <c r="D28" s="39">
        <f t="shared" si="11"/>
        <v>0</v>
      </c>
      <c r="E28" s="39">
        <f t="shared" si="11"/>
        <v>3989000</v>
      </c>
      <c r="F28" s="40">
        <f t="shared" si="11"/>
        <v>3989000</v>
      </c>
      <c r="G28" s="41">
        <f t="shared" si="11"/>
        <v>3989000</v>
      </c>
      <c r="H28" s="40">
        <f t="shared" si="11"/>
        <v>370000</v>
      </c>
      <c r="I28" s="41">
        <f t="shared" si="11"/>
        <v>55930</v>
      </c>
      <c r="J28" s="40">
        <f t="shared" si="11"/>
        <v>1149000</v>
      </c>
      <c r="K28" s="41">
        <f t="shared" si="11"/>
        <v>710421</v>
      </c>
      <c r="L28" s="40">
        <f t="shared" si="11"/>
        <v>1268000</v>
      </c>
      <c r="M28" s="41">
        <f t="shared" si="11"/>
        <v>548739</v>
      </c>
      <c r="N28" s="40">
        <f t="shared" si="11"/>
        <v>0</v>
      </c>
      <c r="O28" s="41">
        <f t="shared" si="11"/>
        <v>0</v>
      </c>
      <c r="P28" s="40">
        <f t="shared" si="11"/>
        <v>2787000</v>
      </c>
      <c r="Q28" s="41">
        <f t="shared" si="11"/>
        <v>1315090</v>
      </c>
      <c r="R28" s="20">
        <f t="shared" si="7"/>
        <v>10.356832027850304</v>
      </c>
      <c r="S28" s="21">
        <f t="shared" si="8"/>
        <v>-22.75861777734611</v>
      </c>
      <c r="T28" s="20">
        <f t="shared" si="9"/>
        <v>69.867134620205562</v>
      </c>
      <c r="U28" s="22">
        <f t="shared" si="10"/>
        <v>32.967911757332665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2500000</v>
      </c>
      <c r="C31" s="42"/>
      <c r="D31" s="42"/>
      <c r="E31" s="42">
        <f t="shared" si="4"/>
        <v>2500000</v>
      </c>
      <c r="F31" s="43">
        <v>2500000</v>
      </c>
      <c r="G31" s="44">
        <v>2500000</v>
      </c>
      <c r="H31" s="43">
        <v>39000</v>
      </c>
      <c r="I31" s="44">
        <v>55930</v>
      </c>
      <c r="J31" s="43">
        <v>710000</v>
      </c>
      <c r="K31" s="44">
        <v>710421</v>
      </c>
      <c r="L31" s="43">
        <v>549000</v>
      </c>
      <c r="M31" s="44">
        <v>548739</v>
      </c>
      <c r="N31" s="43"/>
      <c r="O31" s="44"/>
      <c r="P31" s="43">
        <f t="shared" si="5"/>
        <v>1298000</v>
      </c>
      <c r="Q31" s="44">
        <f t="shared" si="6"/>
        <v>1315090</v>
      </c>
      <c r="R31" s="24">
        <f t="shared" si="7"/>
        <v>-22.676056338028168</v>
      </c>
      <c r="S31" s="25">
        <f t="shared" si="8"/>
        <v>-22.75861777734611</v>
      </c>
      <c r="T31" s="24">
        <f t="shared" si="9"/>
        <v>51.92</v>
      </c>
      <c r="U31" s="26">
        <f t="shared" si="10"/>
        <v>52.603599999999993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1489000</v>
      </c>
      <c r="C33" s="42"/>
      <c r="D33" s="42"/>
      <c r="E33" s="42">
        <f t="shared" si="4"/>
        <v>1489000</v>
      </c>
      <c r="F33" s="43">
        <v>1489000</v>
      </c>
      <c r="G33" s="44">
        <v>1489000</v>
      </c>
      <c r="H33" s="43">
        <v>331000</v>
      </c>
      <c r="I33" s="44"/>
      <c r="J33" s="43">
        <v>439000</v>
      </c>
      <c r="K33" s="44"/>
      <c r="L33" s="43">
        <v>719000</v>
      </c>
      <c r="M33" s="44"/>
      <c r="N33" s="43"/>
      <c r="O33" s="44"/>
      <c r="P33" s="43">
        <f t="shared" si="5"/>
        <v>1489000</v>
      </c>
      <c r="Q33" s="44">
        <f t="shared" si="6"/>
        <v>0</v>
      </c>
      <c r="R33" s="24">
        <f t="shared" si="7"/>
        <v>63.781321184510254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53659000</v>
      </c>
      <c r="C43" s="45">
        <f t="shared" si="20"/>
        <v>0</v>
      </c>
      <c r="D43" s="45">
        <f t="shared" si="20"/>
        <v>0</v>
      </c>
      <c r="E43" s="45">
        <f t="shared" si="20"/>
        <v>53659000</v>
      </c>
      <c r="F43" s="46">
        <f t="shared" si="20"/>
        <v>52601000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53659000</v>
      </c>
      <c r="C44" s="39">
        <f t="shared" si="22"/>
        <v>0</v>
      </c>
      <c r="D44" s="39">
        <f t="shared" si="22"/>
        <v>0</v>
      </c>
      <c r="E44" s="39">
        <f t="shared" si="22"/>
        <v>53659000</v>
      </c>
      <c r="F44" s="40">
        <f t="shared" si="22"/>
        <v>52601000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42000000</v>
      </c>
      <c r="C45" s="42"/>
      <c r="D45" s="42"/>
      <c r="E45" s="42">
        <f t="shared" si="13"/>
        <v>42000000</v>
      </c>
      <c r="F45" s="43">
        <v>42000000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11659000</v>
      </c>
      <c r="C46" s="42"/>
      <c r="D46" s="42"/>
      <c r="E46" s="42">
        <f t="shared" si="13"/>
        <v>11659000</v>
      </c>
      <c r="F46" s="43">
        <v>10601000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122513000</v>
      </c>
      <c r="C61" s="39">
        <f t="shared" si="26"/>
        <v>0</v>
      </c>
      <c r="D61" s="39">
        <f t="shared" si="26"/>
        <v>0</v>
      </c>
      <c r="E61" s="39">
        <f t="shared" si="26"/>
        <v>122513000</v>
      </c>
      <c r="F61" s="40">
        <f t="shared" si="26"/>
        <v>121455000</v>
      </c>
      <c r="G61" s="41">
        <f t="shared" si="26"/>
        <v>68854000</v>
      </c>
      <c r="H61" s="40">
        <f t="shared" si="26"/>
        <v>24041000</v>
      </c>
      <c r="I61" s="41">
        <f t="shared" si="26"/>
        <v>20789815</v>
      </c>
      <c r="J61" s="40">
        <f t="shared" si="26"/>
        <v>18528000</v>
      </c>
      <c r="K61" s="41">
        <f t="shared" si="26"/>
        <v>21950360</v>
      </c>
      <c r="L61" s="40">
        <f t="shared" si="26"/>
        <v>9040000</v>
      </c>
      <c r="M61" s="41">
        <f t="shared" si="26"/>
        <v>13045383</v>
      </c>
      <c r="N61" s="40">
        <f t="shared" si="26"/>
        <v>0</v>
      </c>
      <c r="O61" s="41">
        <f t="shared" si="26"/>
        <v>0</v>
      </c>
      <c r="P61" s="40">
        <f t="shared" si="26"/>
        <v>51609000</v>
      </c>
      <c r="Q61" s="41">
        <f t="shared" si="26"/>
        <v>55785558</v>
      </c>
      <c r="R61" s="20">
        <f t="shared" si="16"/>
        <v>-51.208981001727118</v>
      </c>
      <c r="S61" s="21">
        <f t="shared" si="17"/>
        <v>-40.568705934663484</v>
      </c>
      <c r="T61" s="20">
        <f t="shared" si="18"/>
        <v>42.125325475663807</v>
      </c>
      <c r="U61" s="22">
        <f t="shared" si="19"/>
        <v>45.534398798494848</v>
      </c>
      <c r="V61" s="40">
        <f t="shared" ref="V61:W61" si="27">+V8+V43</f>
        <v>28308000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122513000</v>
      </c>
      <c r="C65" s="48">
        <f t="shared" si="30"/>
        <v>0</v>
      </c>
      <c r="D65" s="48">
        <f t="shared" si="30"/>
        <v>0</v>
      </c>
      <c r="E65" s="48">
        <f t="shared" si="30"/>
        <v>122513000</v>
      </c>
      <c r="F65" s="49">
        <f t="shared" si="30"/>
        <v>121455000</v>
      </c>
      <c r="G65" s="50">
        <f t="shared" si="30"/>
        <v>68854000</v>
      </c>
      <c r="H65" s="49">
        <f t="shared" si="30"/>
        <v>24041000</v>
      </c>
      <c r="I65" s="50">
        <f t="shared" si="30"/>
        <v>20789815</v>
      </c>
      <c r="J65" s="49">
        <f t="shared" si="30"/>
        <v>18528000</v>
      </c>
      <c r="K65" s="50">
        <f t="shared" si="30"/>
        <v>21950360</v>
      </c>
      <c r="L65" s="49">
        <f t="shared" si="30"/>
        <v>9040000</v>
      </c>
      <c r="M65" s="51">
        <f t="shared" si="30"/>
        <v>13045383</v>
      </c>
      <c r="N65" s="49">
        <f t="shared" si="30"/>
        <v>0</v>
      </c>
      <c r="O65" s="50">
        <f t="shared" si="30"/>
        <v>0</v>
      </c>
      <c r="P65" s="49">
        <f t="shared" si="30"/>
        <v>51609000</v>
      </c>
      <c r="Q65" s="50">
        <f t="shared" si="30"/>
        <v>55785558</v>
      </c>
      <c r="R65" s="34">
        <f t="shared" si="16"/>
        <v>-51.208981001727118</v>
      </c>
      <c r="S65" s="35">
        <f t="shared" si="17"/>
        <v>-40.568705934663484</v>
      </c>
      <c r="T65" s="34">
        <f t="shared" si="18"/>
        <v>42.125325475663807</v>
      </c>
      <c r="U65" s="35">
        <f t="shared" si="19"/>
        <v>45.534398798494848</v>
      </c>
      <c r="V65" s="49">
        <f>+V61+V62</f>
        <v>28308000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57962000</v>
      </c>
      <c r="C8" s="36">
        <f t="shared" si="0"/>
        <v>0</v>
      </c>
      <c r="D8" s="36">
        <f t="shared" si="0"/>
        <v>0</v>
      </c>
      <c r="E8" s="36">
        <f t="shared" si="0"/>
        <v>57962000</v>
      </c>
      <c r="F8" s="37">
        <f t="shared" si="0"/>
        <v>55762000</v>
      </c>
      <c r="G8" s="38">
        <f t="shared" si="0"/>
        <v>55762000</v>
      </c>
      <c r="H8" s="37">
        <f t="shared" si="0"/>
        <v>14499000</v>
      </c>
      <c r="I8" s="38">
        <f t="shared" si="0"/>
        <v>13859011</v>
      </c>
      <c r="J8" s="37">
        <f t="shared" si="0"/>
        <v>17859000</v>
      </c>
      <c r="K8" s="38">
        <f t="shared" si="0"/>
        <v>10519077</v>
      </c>
      <c r="L8" s="37">
        <f t="shared" si="0"/>
        <v>2038000</v>
      </c>
      <c r="M8" s="38">
        <f t="shared" si="0"/>
        <v>681789</v>
      </c>
      <c r="N8" s="37">
        <f t="shared" si="0"/>
        <v>0</v>
      </c>
      <c r="O8" s="38">
        <f t="shared" si="0"/>
        <v>0</v>
      </c>
      <c r="P8" s="37">
        <f t="shared" si="0"/>
        <v>34396000</v>
      </c>
      <c r="Q8" s="38">
        <f t="shared" si="0"/>
        <v>25059877</v>
      </c>
      <c r="R8" s="16">
        <f>IF(($J8       =0),0,((($L8       -$J8       )/$J8       )*100))</f>
        <v>-88.588386807771997</v>
      </c>
      <c r="S8" s="17">
        <f>IF(($K8       =0),0,((($M8       -$K8       )/$K8       )*100))</f>
        <v>-93.518547302201512</v>
      </c>
      <c r="T8" s="16">
        <f>IF(($E8       =0),0,(($P8       /$E8       )*100))</f>
        <v>59.342327731962321</v>
      </c>
      <c r="U8" s="18">
        <f>IF(($E8       =0),0,(($Q8       /$E8       )*100))</f>
        <v>43.235010869190162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48727000</v>
      </c>
      <c r="C9" s="39">
        <f t="shared" si="2"/>
        <v>0</v>
      </c>
      <c r="D9" s="39">
        <f t="shared" si="2"/>
        <v>0</v>
      </c>
      <c r="E9" s="39">
        <f t="shared" si="2"/>
        <v>48727000</v>
      </c>
      <c r="F9" s="40">
        <f t="shared" si="2"/>
        <v>48727000</v>
      </c>
      <c r="G9" s="41">
        <f t="shared" si="2"/>
        <v>48727000</v>
      </c>
      <c r="H9" s="40">
        <f t="shared" si="2"/>
        <v>13923000</v>
      </c>
      <c r="I9" s="41">
        <f t="shared" si="2"/>
        <v>12758493</v>
      </c>
      <c r="J9" s="40">
        <f t="shared" si="2"/>
        <v>15201000</v>
      </c>
      <c r="K9" s="41">
        <f t="shared" si="2"/>
        <v>10519077</v>
      </c>
      <c r="L9" s="40">
        <f t="shared" si="2"/>
        <v>1795000</v>
      </c>
      <c r="M9" s="41">
        <f t="shared" si="2"/>
        <v>681789</v>
      </c>
      <c r="N9" s="40">
        <f t="shared" si="2"/>
        <v>0</v>
      </c>
      <c r="O9" s="41">
        <f t="shared" si="2"/>
        <v>0</v>
      </c>
      <c r="P9" s="40">
        <f t="shared" si="2"/>
        <v>30919000</v>
      </c>
      <c r="Q9" s="41">
        <f t="shared" si="2"/>
        <v>23959359</v>
      </c>
      <c r="R9" s="20">
        <f>IF(($J9       =0),0,((($L9       -$J9       )/$J9       )*100))</f>
        <v>-88.191566344319455</v>
      </c>
      <c r="S9" s="21">
        <f>IF(($K9       =0),0,((($M9       -$K9       )/$K9       )*100))</f>
        <v>-93.518547302201512</v>
      </c>
      <c r="T9" s="20">
        <f>IF(($E9       =0),0,(($P9       /$E9       )*100))</f>
        <v>63.453526792127569</v>
      </c>
      <c r="U9" s="22">
        <f>IF(($E9       =0),0,(($Q9       /$E9       )*100))</f>
        <v>49.170601514560715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30314000</v>
      </c>
      <c r="C10" s="42"/>
      <c r="D10" s="42"/>
      <c r="E10" s="42">
        <f t="shared" ref="E10:E41" si="4">$B10      +$C10      +$D10</f>
        <v>30314000</v>
      </c>
      <c r="F10" s="43">
        <v>30314000</v>
      </c>
      <c r="G10" s="44">
        <v>30314000</v>
      </c>
      <c r="H10" s="43">
        <v>9159000</v>
      </c>
      <c r="I10" s="44">
        <v>9536330</v>
      </c>
      <c r="J10" s="43">
        <v>9294000</v>
      </c>
      <c r="K10" s="44">
        <v>3069371</v>
      </c>
      <c r="L10" s="43">
        <v>1113000</v>
      </c>
      <c r="M10" s="44"/>
      <c r="N10" s="43"/>
      <c r="O10" s="44"/>
      <c r="P10" s="43">
        <f t="shared" ref="P10:P41" si="5">$H10      +$J10      +$L10      +$N10</f>
        <v>19566000</v>
      </c>
      <c r="Q10" s="44">
        <f t="shared" ref="Q10:Q41" si="6">$I10      +$K10      +$M10      +$O10</f>
        <v>12605701</v>
      </c>
      <c r="R10" s="24">
        <f t="shared" ref="R10:R41" si="7">IF(($J10      =0),0,((($L10      -$J10      )/$J10      )*100))</f>
        <v>-88.024531956100716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64.544434914560938</v>
      </c>
      <c r="U10" s="26">
        <f t="shared" ref="U10:U41" si="10">IF(($E10      =0),0,(($Q10      /$E10      )*100))</f>
        <v>41.583759978887642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6413000</v>
      </c>
      <c r="C13" s="42"/>
      <c r="D13" s="42"/>
      <c r="E13" s="42">
        <f t="shared" si="4"/>
        <v>6413000</v>
      </c>
      <c r="F13" s="43">
        <v>6413000</v>
      </c>
      <c r="G13" s="44">
        <v>6413000</v>
      </c>
      <c r="H13" s="43">
        <v>1999000</v>
      </c>
      <c r="I13" s="44">
        <v>456944</v>
      </c>
      <c r="J13" s="43">
        <v>1488000</v>
      </c>
      <c r="K13" s="44">
        <v>3030553</v>
      </c>
      <c r="L13" s="43"/>
      <c r="M13" s="44"/>
      <c r="N13" s="43"/>
      <c r="O13" s="44"/>
      <c r="P13" s="43">
        <f t="shared" si="5"/>
        <v>3487000</v>
      </c>
      <c r="Q13" s="44">
        <f t="shared" si="6"/>
        <v>3487497</v>
      </c>
      <c r="R13" s="24">
        <f t="shared" si="7"/>
        <v>-100</v>
      </c>
      <c r="S13" s="25">
        <f t="shared" si="8"/>
        <v>-100</v>
      </c>
      <c r="T13" s="24">
        <f t="shared" si="9"/>
        <v>54.373927958833626</v>
      </c>
      <c r="U13" s="26">
        <f t="shared" si="10"/>
        <v>54.381677841883672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12000000</v>
      </c>
      <c r="C23" s="42"/>
      <c r="D23" s="42"/>
      <c r="E23" s="42">
        <f t="shared" si="4"/>
        <v>12000000</v>
      </c>
      <c r="F23" s="43">
        <v>12000000</v>
      </c>
      <c r="G23" s="44">
        <v>12000000</v>
      </c>
      <c r="H23" s="43">
        <v>2765000</v>
      </c>
      <c r="I23" s="44">
        <v>2765219</v>
      </c>
      <c r="J23" s="43">
        <v>4419000</v>
      </c>
      <c r="K23" s="44">
        <v>4419153</v>
      </c>
      <c r="L23" s="43">
        <v>682000</v>
      </c>
      <c r="M23" s="44">
        <v>681789</v>
      </c>
      <c r="N23" s="43"/>
      <c r="O23" s="44"/>
      <c r="P23" s="43">
        <f t="shared" si="5"/>
        <v>7866000</v>
      </c>
      <c r="Q23" s="44">
        <f t="shared" si="6"/>
        <v>7866161</v>
      </c>
      <c r="R23" s="24">
        <f t="shared" si="7"/>
        <v>-84.566644037112468</v>
      </c>
      <c r="S23" s="25">
        <f t="shared" si="8"/>
        <v>-84.57195304168016</v>
      </c>
      <c r="T23" s="24">
        <f t="shared" si="9"/>
        <v>65.55</v>
      </c>
      <c r="U23" s="26">
        <f t="shared" si="10"/>
        <v>65.551341666666659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9235000</v>
      </c>
      <c r="C28" s="39">
        <f t="shared" si="11"/>
        <v>0</v>
      </c>
      <c r="D28" s="39">
        <f t="shared" si="11"/>
        <v>0</v>
      </c>
      <c r="E28" s="39">
        <f t="shared" si="11"/>
        <v>9235000</v>
      </c>
      <c r="F28" s="40">
        <f t="shared" si="11"/>
        <v>7035000</v>
      </c>
      <c r="G28" s="41">
        <f t="shared" si="11"/>
        <v>7035000</v>
      </c>
      <c r="H28" s="40">
        <f t="shared" si="11"/>
        <v>576000</v>
      </c>
      <c r="I28" s="41">
        <f t="shared" si="11"/>
        <v>1100518</v>
      </c>
      <c r="J28" s="40">
        <f t="shared" si="11"/>
        <v>2658000</v>
      </c>
      <c r="K28" s="41">
        <f t="shared" si="11"/>
        <v>0</v>
      </c>
      <c r="L28" s="40">
        <f t="shared" si="11"/>
        <v>243000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3477000</v>
      </c>
      <c r="Q28" s="41">
        <f t="shared" si="11"/>
        <v>1100518</v>
      </c>
      <c r="R28" s="20">
        <f t="shared" si="7"/>
        <v>-90.857787810383755</v>
      </c>
      <c r="S28" s="21">
        <f t="shared" si="8"/>
        <v>0</v>
      </c>
      <c r="T28" s="20">
        <f t="shared" si="9"/>
        <v>37.650243638332434</v>
      </c>
      <c r="U28" s="22">
        <f t="shared" si="10"/>
        <v>11.916816459122902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217000</v>
      </c>
      <c r="I31" s="44"/>
      <c r="J31" s="43">
        <v>420000</v>
      </c>
      <c r="K31" s="44"/>
      <c r="L31" s="43">
        <v>243000</v>
      </c>
      <c r="M31" s="44"/>
      <c r="N31" s="43"/>
      <c r="O31" s="44"/>
      <c r="P31" s="43">
        <f t="shared" si="5"/>
        <v>880000</v>
      </c>
      <c r="Q31" s="44">
        <f t="shared" si="6"/>
        <v>0</v>
      </c>
      <c r="R31" s="24">
        <f t="shared" si="7"/>
        <v>-42.142857142857146</v>
      </c>
      <c r="S31" s="25">
        <f t="shared" si="8"/>
        <v>0</v>
      </c>
      <c r="T31" s="24">
        <f t="shared" si="9"/>
        <v>23.157894736842106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1435000</v>
      </c>
      <c r="C33" s="42"/>
      <c r="D33" s="42"/>
      <c r="E33" s="42">
        <f t="shared" si="4"/>
        <v>1435000</v>
      </c>
      <c r="F33" s="43">
        <v>1435000</v>
      </c>
      <c r="G33" s="44">
        <v>1435000</v>
      </c>
      <c r="H33" s="43">
        <v>359000</v>
      </c>
      <c r="I33" s="44">
        <v>1100518</v>
      </c>
      <c r="J33" s="43">
        <v>537000</v>
      </c>
      <c r="K33" s="44"/>
      <c r="L33" s="43"/>
      <c r="M33" s="44"/>
      <c r="N33" s="43"/>
      <c r="O33" s="44"/>
      <c r="P33" s="43">
        <f t="shared" si="5"/>
        <v>896000</v>
      </c>
      <c r="Q33" s="44">
        <f t="shared" si="6"/>
        <v>1100518</v>
      </c>
      <c r="R33" s="24">
        <f t="shared" si="7"/>
        <v>-100</v>
      </c>
      <c r="S33" s="25">
        <f t="shared" si="8"/>
        <v>0</v>
      </c>
      <c r="T33" s="24">
        <f t="shared" si="9"/>
        <v>62.439024390243901</v>
      </c>
      <c r="U33" s="26">
        <f t="shared" si="10"/>
        <v>76.691149825783981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1800000</v>
      </c>
      <c r="G36" s="44">
        <v>1800000</v>
      </c>
      <c r="H36" s="43"/>
      <c r="I36" s="44"/>
      <c r="J36" s="43">
        <v>1701000</v>
      </c>
      <c r="K36" s="44"/>
      <c r="L36" s="43"/>
      <c r="M36" s="44"/>
      <c r="N36" s="43"/>
      <c r="O36" s="44"/>
      <c r="P36" s="43">
        <f t="shared" si="5"/>
        <v>1701000</v>
      </c>
      <c r="Q36" s="44">
        <f t="shared" si="6"/>
        <v>0</v>
      </c>
      <c r="R36" s="24">
        <f t="shared" si="7"/>
        <v>-100</v>
      </c>
      <c r="S36" s="25">
        <f t="shared" si="8"/>
        <v>0</v>
      </c>
      <c r="T36" s="24">
        <f t="shared" si="9"/>
        <v>42.524999999999999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6821000</v>
      </c>
      <c r="C43" s="45">
        <f t="shared" si="20"/>
        <v>0</v>
      </c>
      <c r="D43" s="45">
        <f t="shared" si="20"/>
        <v>0</v>
      </c>
      <c r="E43" s="45">
        <f t="shared" si="20"/>
        <v>6821000</v>
      </c>
      <c r="F43" s="46">
        <f t="shared" si="20"/>
        <v>6747000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6821000</v>
      </c>
      <c r="C44" s="39">
        <f t="shared" si="22"/>
        <v>0</v>
      </c>
      <c r="D44" s="39">
        <f t="shared" si="22"/>
        <v>0</v>
      </c>
      <c r="E44" s="39">
        <f t="shared" si="22"/>
        <v>6821000</v>
      </c>
      <c r="F44" s="40">
        <f t="shared" si="22"/>
        <v>6747000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6000000</v>
      </c>
      <c r="C45" s="42"/>
      <c r="D45" s="42"/>
      <c r="E45" s="42">
        <f t="shared" si="13"/>
        <v>6000000</v>
      </c>
      <c r="F45" s="43">
        <v>6000000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821000</v>
      </c>
      <c r="C46" s="42"/>
      <c r="D46" s="42"/>
      <c r="E46" s="42">
        <f t="shared" si="13"/>
        <v>821000</v>
      </c>
      <c r="F46" s="43">
        <v>747000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64783000</v>
      </c>
      <c r="C61" s="39">
        <f t="shared" si="26"/>
        <v>0</v>
      </c>
      <c r="D61" s="39">
        <f t="shared" si="26"/>
        <v>0</v>
      </c>
      <c r="E61" s="39">
        <f t="shared" si="26"/>
        <v>64783000</v>
      </c>
      <c r="F61" s="40">
        <f t="shared" si="26"/>
        <v>62509000</v>
      </c>
      <c r="G61" s="41">
        <f t="shared" si="26"/>
        <v>55762000</v>
      </c>
      <c r="H61" s="40">
        <f t="shared" si="26"/>
        <v>14499000</v>
      </c>
      <c r="I61" s="41">
        <f t="shared" si="26"/>
        <v>13859011</v>
      </c>
      <c r="J61" s="40">
        <f t="shared" si="26"/>
        <v>17859000</v>
      </c>
      <c r="K61" s="41">
        <f t="shared" si="26"/>
        <v>10519077</v>
      </c>
      <c r="L61" s="40">
        <f t="shared" si="26"/>
        <v>2038000</v>
      </c>
      <c r="M61" s="41">
        <f t="shared" si="26"/>
        <v>681789</v>
      </c>
      <c r="N61" s="40">
        <f t="shared" si="26"/>
        <v>0</v>
      </c>
      <c r="O61" s="41">
        <f t="shared" si="26"/>
        <v>0</v>
      </c>
      <c r="P61" s="40">
        <f t="shared" si="26"/>
        <v>34396000</v>
      </c>
      <c r="Q61" s="41">
        <f t="shared" si="26"/>
        <v>25059877</v>
      </c>
      <c r="R61" s="20">
        <f t="shared" si="16"/>
        <v>-88.588386807771997</v>
      </c>
      <c r="S61" s="21">
        <f t="shared" si="17"/>
        <v>-93.518547302201512</v>
      </c>
      <c r="T61" s="20">
        <f t="shared" si="18"/>
        <v>53.094175941219149</v>
      </c>
      <c r="U61" s="22">
        <f t="shared" si="19"/>
        <v>38.682797956253957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64783000</v>
      </c>
      <c r="C65" s="48">
        <f t="shared" si="30"/>
        <v>0</v>
      </c>
      <c r="D65" s="48">
        <f t="shared" si="30"/>
        <v>0</v>
      </c>
      <c r="E65" s="48">
        <f t="shared" si="30"/>
        <v>64783000</v>
      </c>
      <c r="F65" s="49">
        <f t="shared" si="30"/>
        <v>62509000</v>
      </c>
      <c r="G65" s="50">
        <f t="shared" si="30"/>
        <v>55762000</v>
      </c>
      <c r="H65" s="49">
        <f t="shared" si="30"/>
        <v>14499000</v>
      </c>
      <c r="I65" s="50">
        <f t="shared" si="30"/>
        <v>13859011</v>
      </c>
      <c r="J65" s="49">
        <f t="shared" si="30"/>
        <v>17859000</v>
      </c>
      <c r="K65" s="50">
        <f t="shared" si="30"/>
        <v>10519077</v>
      </c>
      <c r="L65" s="49">
        <f t="shared" si="30"/>
        <v>2038000</v>
      </c>
      <c r="M65" s="51">
        <f t="shared" si="30"/>
        <v>681789</v>
      </c>
      <c r="N65" s="49">
        <f t="shared" si="30"/>
        <v>0</v>
      </c>
      <c r="O65" s="50">
        <f t="shared" si="30"/>
        <v>0</v>
      </c>
      <c r="P65" s="49">
        <f t="shared" si="30"/>
        <v>34396000</v>
      </c>
      <c r="Q65" s="50">
        <f t="shared" si="30"/>
        <v>25059877</v>
      </c>
      <c r="R65" s="34">
        <f t="shared" si="16"/>
        <v>-88.588386807771997</v>
      </c>
      <c r="S65" s="35">
        <f t="shared" si="17"/>
        <v>-93.518547302201512</v>
      </c>
      <c r="T65" s="34">
        <f t="shared" si="18"/>
        <v>53.094175941219149</v>
      </c>
      <c r="U65" s="35">
        <f t="shared" si="19"/>
        <v>38.682797956253957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57109000</v>
      </c>
      <c r="C8" s="36">
        <f t="shared" si="0"/>
        <v>0</v>
      </c>
      <c r="D8" s="36">
        <f t="shared" si="0"/>
        <v>0</v>
      </c>
      <c r="E8" s="36">
        <f t="shared" si="0"/>
        <v>57109000</v>
      </c>
      <c r="F8" s="37">
        <f t="shared" si="0"/>
        <v>57109000</v>
      </c>
      <c r="G8" s="38">
        <f t="shared" si="0"/>
        <v>54780000</v>
      </c>
      <c r="H8" s="37">
        <f t="shared" si="0"/>
        <v>6544000</v>
      </c>
      <c r="I8" s="38">
        <f t="shared" si="0"/>
        <v>5362246</v>
      </c>
      <c r="J8" s="37">
        <f t="shared" si="0"/>
        <v>17350000</v>
      </c>
      <c r="K8" s="38">
        <f t="shared" si="0"/>
        <v>20971427</v>
      </c>
      <c r="L8" s="37">
        <f t="shared" si="0"/>
        <v>9795000</v>
      </c>
      <c r="M8" s="38">
        <f t="shared" si="0"/>
        <v>8929915</v>
      </c>
      <c r="N8" s="37">
        <f t="shared" si="0"/>
        <v>0</v>
      </c>
      <c r="O8" s="38">
        <f t="shared" si="0"/>
        <v>0</v>
      </c>
      <c r="P8" s="37">
        <f t="shared" si="0"/>
        <v>33689000</v>
      </c>
      <c r="Q8" s="38">
        <f t="shared" si="0"/>
        <v>35263588</v>
      </c>
      <c r="R8" s="16">
        <f>IF(($J8       =0),0,((($L8       -$J8       )/$J8       )*100))</f>
        <v>-43.544668587896254</v>
      </c>
      <c r="S8" s="17">
        <f>IF(($K8       =0),0,((($M8       -$K8       )/$K8       )*100))</f>
        <v>-57.418658253441691</v>
      </c>
      <c r="T8" s="16">
        <f>IF(($E8       =0),0,(($P8       /$E8       )*100))</f>
        <v>58.99070199092963</v>
      </c>
      <c r="U8" s="18">
        <f>IF(($E8       =0),0,(($Q8       /$E8       )*100))</f>
        <v>61.747864609781303</v>
      </c>
      <c r="V8" s="37">
        <f t="shared" ref="V8:W8" si="1">+V9+V28</f>
        <v>11607000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53243000</v>
      </c>
      <c r="C9" s="39">
        <f t="shared" si="2"/>
        <v>0</v>
      </c>
      <c r="D9" s="39">
        <f t="shared" si="2"/>
        <v>0</v>
      </c>
      <c r="E9" s="39">
        <f t="shared" si="2"/>
        <v>53243000</v>
      </c>
      <c r="F9" s="40">
        <f t="shared" si="2"/>
        <v>53243000</v>
      </c>
      <c r="G9" s="41">
        <f t="shared" si="2"/>
        <v>50914000</v>
      </c>
      <c r="H9" s="40">
        <f t="shared" si="2"/>
        <v>5927000</v>
      </c>
      <c r="I9" s="41">
        <f t="shared" si="2"/>
        <v>4684851</v>
      </c>
      <c r="J9" s="40">
        <f t="shared" si="2"/>
        <v>16533000</v>
      </c>
      <c r="K9" s="41">
        <f t="shared" si="2"/>
        <v>19874235</v>
      </c>
      <c r="L9" s="40">
        <f t="shared" si="2"/>
        <v>8313000</v>
      </c>
      <c r="M9" s="41">
        <f t="shared" si="2"/>
        <v>7175564</v>
      </c>
      <c r="N9" s="40">
        <f t="shared" si="2"/>
        <v>0</v>
      </c>
      <c r="O9" s="41">
        <f t="shared" si="2"/>
        <v>0</v>
      </c>
      <c r="P9" s="40">
        <f t="shared" si="2"/>
        <v>30773000</v>
      </c>
      <c r="Q9" s="41">
        <f t="shared" si="2"/>
        <v>31734650</v>
      </c>
      <c r="R9" s="20">
        <f>IF(($J9       =0),0,((($L9       -$J9       )/$J9       )*100))</f>
        <v>-49.718744329522771</v>
      </c>
      <c r="S9" s="21">
        <f>IF(($K9       =0),0,((($M9       -$K9       )/$K9       )*100))</f>
        <v>-63.895143636975206</v>
      </c>
      <c r="T9" s="20">
        <f>IF(($E9       =0),0,(($P9       /$E9       )*100))</f>
        <v>57.797269124579756</v>
      </c>
      <c r="U9" s="22">
        <f>IF(($E9       =0),0,(($Q9       /$E9       )*100))</f>
        <v>59.603422046090571</v>
      </c>
      <c r="V9" s="40">
        <f t="shared" ref="V9:W9" si="3">SUM(V10:V27)</f>
        <v>11607000</v>
      </c>
      <c r="W9" s="41">
        <f t="shared" si="3"/>
        <v>0</v>
      </c>
    </row>
    <row r="10" spans="1:23" ht="13" x14ac:dyDescent="0.3">
      <c r="A10" s="23" t="s">
        <v>36</v>
      </c>
      <c r="B10" s="42">
        <v>38174000</v>
      </c>
      <c r="C10" s="42"/>
      <c r="D10" s="42"/>
      <c r="E10" s="42">
        <f t="shared" ref="E10:E41" si="4">$B10      +$C10      +$D10</f>
        <v>38174000</v>
      </c>
      <c r="F10" s="43">
        <v>38174000</v>
      </c>
      <c r="G10" s="44">
        <v>38174000</v>
      </c>
      <c r="H10" s="43">
        <v>4034000</v>
      </c>
      <c r="I10" s="44">
        <v>4196654</v>
      </c>
      <c r="J10" s="43">
        <v>13690000</v>
      </c>
      <c r="K10" s="44">
        <v>14020264</v>
      </c>
      <c r="L10" s="43">
        <v>6145000</v>
      </c>
      <c r="M10" s="44">
        <v>5844274</v>
      </c>
      <c r="N10" s="43"/>
      <c r="O10" s="44"/>
      <c r="P10" s="43">
        <f t="shared" ref="P10:P41" si="5">$H10      +$J10      +$L10      +$N10</f>
        <v>23869000</v>
      </c>
      <c r="Q10" s="44">
        <f t="shared" ref="Q10:Q41" si="6">$I10      +$K10      +$M10      +$O10</f>
        <v>24061192</v>
      </c>
      <c r="R10" s="24">
        <f t="shared" ref="R10:R41" si="7">IF(($J10      =0),0,((($L10      -$J10      )/$J10      )*100))</f>
        <v>-55.113221329437543</v>
      </c>
      <c r="S10" s="25">
        <f t="shared" ref="S10:S41" si="8">IF(($K10      =0),0,((($M10      -$K10      )/$K10      )*100))</f>
        <v>-58.315521020146264</v>
      </c>
      <c r="T10" s="24">
        <f t="shared" ref="T10:T41" si="9">IF(($E10      =0),0,(($P10      /$E10      )*100))</f>
        <v>62.526850736103114</v>
      </c>
      <c r="U10" s="26">
        <f t="shared" ref="U10:U41" si="10">IF(($E10      =0),0,(($Q10      /$E10      )*100))</f>
        <v>63.030313826164409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5440000</v>
      </c>
      <c r="C13" s="42"/>
      <c r="D13" s="42"/>
      <c r="E13" s="42">
        <f t="shared" si="4"/>
        <v>5440000</v>
      </c>
      <c r="F13" s="43">
        <v>5440000</v>
      </c>
      <c r="G13" s="44">
        <v>5440000</v>
      </c>
      <c r="H13" s="43">
        <v>522000</v>
      </c>
      <c r="I13" s="44">
        <v>488197</v>
      </c>
      <c r="J13" s="43">
        <v>2470000</v>
      </c>
      <c r="K13" s="44">
        <v>3747226</v>
      </c>
      <c r="L13" s="43">
        <v>768000</v>
      </c>
      <c r="M13" s="44">
        <v>416990</v>
      </c>
      <c r="N13" s="43"/>
      <c r="O13" s="44"/>
      <c r="P13" s="43">
        <f t="shared" si="5"/>
        <v>3760000</v>
      </c>
      <c r="Q13" s="44">
        <f t="shared" si="6"/>
        <v>4652413</v>
      </c>
      <c r="R13" s="24">
        <f t="shared" si="7"/>
        <v>-68.906882591093122</v>
      </c>
      <c r="S13" s="25">
        <f t="shared" si="8"/>
        <v>-88.872034939979599</v>
      </c>
      <c r="T13" s="24">
        <f t="shared" si="9"/>
        <v>69.117647058823522</v>
      </c>
      <c r="U13" s="26">
        <f t="shared" si="10"/>
        <v>85.522297794117648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11607000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9629000</v>
      </c>
      <c r="C23" s="42"/>
      <c r="D23" s="42"/>
      <c r="E23" s="42">
        <f t="shared" si="4"/>
        <v>9629000</v>
      </c>
      <c r="F23" s="43">
        <v>9629000</v>
      </c>
      <c r="G23" s="44">
        <v>7300000</v>
      </c>
      <c r="H23" s="43">
        <v>1371000</v>
      </c>
      <c r="I23" s="44"/>
      <c r="J23" s="43">
        <v>373000</v>
      </c>
      <c r="K23" s="44">
        <v>2106745</v>
      </c>
      <c r="L23" s="43">
        <v>1400000</v>
      </c>
      <c r="M23" s="44">
        <v>914300</v>
      </c>
      <c r="N23" s="43"/>
      <c r="O23" s="44"/>
      <c r="P23" s="43">
        <f t="shared" si="5"/>
        <v>3144000</v>
      </c>
      <c r="Q23" s="44">
        <f t="shared" si="6"/>
        <v>3021045</v>
      </c>
      <c r="R23" s="24">
        <f t="shared" si="7"/>
        <v>275.33512064343159</v>
      </c>
      <c r="S23" s="25">
        <f t="shared" si="8"/>
        <v>-56.601297261889783</v>
      </c>
      <c r="T23" s="24">
        <f t="shared" si="9"/>
        <v>32.651365666216634</v>
      </c>
      <c r="U23" s="26">
        <f t="shared" si="10"/>
        <v>31.374441790424758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3866000</v>
      </c>
      <c r="C28" s="39">
        <f t="shared" si="11"/>
        <v>0</v>
      </c>
      <c r="D28" s="39">
        <f t="shared" si="11"/>
        <v>0</v>
      </c>
      <c r="E28" s="39">
        <f t="shared" si="11"/>
        <v>3866000</v>
      </c>
      <c r="F28" s="40">
        <f t="shared" si="11"/>
        <v>3866000</v>
      </c>
      <c r="G28" s="41">
        <f t="shared" si="11"/>
        <v>3866000</v>
      </c>
      <c r="H28" s="40">
        <f t="shared" si="11"/>
        <v>617000</v>
      </c>
      <c r="I28" s="41">
        <f t="shared" si="11"/>
        <v>677395</v>
      </c>
      <c r="J28" s="40">
        <f t="shared" si="11"/>
        <v>817000</v>
      </c>
      <c r="K28" s="41">
        <f t="shared" si="11"/>
        <v>1097192</v>
      </c>
      <c r="L28" s="40">
        <f t="shared" si="11"/>
        <v>1482000</v>
      </c>
      <c r="M28" s="41">
        <f t="shared" si="11"/>
        <v>1754351</v>
      </c>
      <c r="N28" s="40">
        <f t="shared" si="11"/>
        <v>0</v>
      </c>
      <c r="O28" s="41">
        <f t="shared" si="11"/>
        <v>0</v>
      </c>
      <c r="P28" s="40">
        <f t="shared" si="11"/>
        <v>2916000</v>
      </c>
      <c r="Q28" s="41">
        <f t="shared" si="11"/>
        <v>3528938</v>
      </c>
      <c r="R28" s="20">
        <f t="shared" si="7"/>
        <v>81.395348837209298</v>
      </c>
      <c r="S28" s="21">
        <f t="shared" si="8"/>
        <v>59.894621907560385</v>
      </c>
      <c r="T28" s="20">
        <f t="shared" si="9"/>
        <v>75.42679772374548</v>
      </c>
      <c r="U28" s="22">
        <f t="shared" si="10"/>
        <v>91.281376099327474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1785000</v>
      </c>
      <c r="C31" s="42"/>
      <c r="D31" s="42"/>
      <c r="E31" s="42">
        <f t="shared" si="4"/>
        <v>1785000</v>
      </c>
      <c r="F31" s="43">
        <v>1785000</v>
      </c>
      <c r="G31" s="44">
        <v>1785000</v>
      </c>
      <c r="H31" s="43">
        <v>97000</v>
      </c>
      <c r="I31" s="44">
        <v>132654</v>
      </c>
      <c r="J31" s="43">
        <v>193000</v>
      </c>
      <c r="K31" s="44">
        <v>171627</v>
      </c>
      <c r="L31" s="43">
        <v>1003000</v>
      </c>
      <c r="M31" s="44">
        <v>1143657</v>
      </c>
      <c r="N31" s="43"/>
      <c r="O31" s="44"/>
      <c r="P31" s="43">
        <f t="shared" si="5"/>
        <v>1293000</v>
      </c>
      <c r="Q31" s="44">
        <f t="shared" si="6"/>
        <v>1447938</v>
      </c>
      <c r="R31" s="24">
        <f t="shared" si="7"/>
        <v>419.68911917098444</v>
      </c>
      <c r="S31" s="25">
        <f t="shared" si="8"/>
        <v>566.36193605901167</v>
      </c>
      <c r="T31" s="24">
        <f t="shared" si="9"/>
        <v>72.436974789915965</v>
      </c>
      <c r="U31" s="26">
        <f t="shared" si="10"/>
        <v>81.116974789915957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2081000</v>
      </c>
      <c r="C33" s="42"/>
      <c r="D33" s="42"/>
      <c r="E33" s="42">
        <f t="shared" si="4"/>
        <v>2081000</v>
      </c>
      <c r="F33" s="43">
        <v>2081000</v>
      </c>
      <c r="G33" s="44">
        <v>2081000</v>
      </c>
      <c r="H33" s="43">
        <v>520000</v>
      </c>
      <c r="I33" s="44">
        <v>544741</v>
      </c>
      <c r="J33" s="43">
        <v>624000</v>
      </c>
      <c r="K33" s="44">
        <v>925565</v>
      </c>
      <c r="L33" s="43">
        <v>479000</v>
      </c>
      <c r="M33" s="44">
        <v>610694</v>
      </c>
      <c r="N33" s="43"/>
      <c r="O33" s="44"/>
      <c r="P33" s="43">
        <f t="shared" si="5"/>
        <v>1623000</v>
      </c>
      <c r="Q33" s="44">
        <f t="shared" si="6"/>
        <v>2081000</v>
      </c>
      <c r="R33" s="24">
        <f t="shared" si="7"/>
        <v>-23.237179487179489</v>
      </c>
      <c r="S33" s="25">
        <f t="shared" si="8"/>
        <v>-34.019328734340647</v>
      </c>
      <c r="T33" s="24">
        <f t="shared" si="9"/>
        <v>77.991350312349823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459000</v>
      </c>
      <c r="C43" s="45">
        <f t="shared" si="20"/>
        <v>0</v>
      </c>
      <c r="D43" s="45">
        <f t="shared" si="20"/>
        <v>0</v>
      </c>
      <c r="E43" s="45">
        <f t="shared" si="20"/>
        <v>459000</v>
      </c>
      <c r="F43" s="46">
        <f t="shared" si="20"/>
        <v>417000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459000</v>
      </c>
      <c r="C44" s="39">
        <f t="shared" si="22"/>
        <v>0</v>
      </c>
      <c r="D44" s="39">
        <f t="shared" si="22"/>
        <v>0</v>
      </c>
      <c r="E44" s="39">
        <f t="shared" si="22"/>
        <v>459000</v>
      </c>
      <c r="F44" s="40">
        <f t="shared" si="22"/>
        <v>417000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459000</v>
      </c>
      <c r="C46" s="42"/>
      <c r="D46" s="42"/>
      <c r="E46" s="42">
        <f t="shared" si="13"/>
        <v>459000</v>
      </c>
      <c r="F46" s="43">
        <v>417000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57568000</v>
      </c>
      <c r="C61" s="39">
        <f t="shared" si="26"/>
        <v>0</v>
      </c>
      <c r="D61" s="39">
        <f t="shared" si="26"/>
        <v>0</v>
      </c>
      <c r="E61" s="39">
        <f t="shared" si="26"/>
        <v>57568000</v>
      </c>
      <c r="F61" s="40">
        <f t="shared" si="26"/>
        <v>57526000</v>
      </c>
      <c r="G61" s="41">
        <f t="shared" si="26"/>
        <v>54780000</v>
      </c>
      <c r="H61" s="40">
        <f t="shared" si="26"/>
        <v>6544000</v>
      </c>
      <c r="I61" s="41">
        <f t="shared" si="26"/>
        <v>5362246</v>
      </c>
      <c r="J61" s="40">
        <f t="shared" si="26"/>
        <v>17350000</v>
      </c>
      <c r="K61" s="41">
        <f t="shared" si="26"/>
        <v>20971427</v>
      </c>
      <c r="L61" s="40">
        <f t="shared" si="26"/>
        <v>9795000</v>
      </c>
      <c r="M61" s="41">
        <f t="shared" si="26"/>
        <v>8929915</v>
      </c>
      <c r="N61" s="40">
        <f t="shared" si="26"/>
        <v>0</v>
      </c>
      <c r="O61" s="41">
        <f t="shared" si="26"/>
        <v>0</v>
      </c>
      <c r="P61" s="40">
        <f t="shared" si="26"/>
        <v>33689000</v>
      </c>
      <c r="Q61" s="41">
        <f t="shared" si="26"/>
        <v>35263588</v>
      </c>
      <c r="R61" s="20">
        <f t="shared" si="16"/>
        <v>-43.544668587896254</v>
      </c>
      <c r="S61" s="21">
        <f t="shared" si="17"/>
        <v>-57.418658253441691</v>
      </c>
      <c r="T61" s="20">
        <f t="shared" si="18"/>
        <v>58.520358532518067</v>
      </c>
      <c r="U61" s="22">
        <f t="shared" si="19"/>
        <v>61.255537798777091</v>
      </c>
      <c r="V61" s="40">
        <f t="shared" ref="V61:W61" si="27">+V8+V43</f>
        <v>11607000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57568000</v>
      </c>
      <c r="C65" s="48">
        <f t="shared" si="30"/>
        <v>0</v>
      </c>
      <c r="D65" s="48">
        <f t="shared" si="30"/>
        <v>0</v>
      </c>
      <c r="E65" s="48">
        <f t="shared" si="30"/>
        <v>57568000</v>
      </c>
      <c r="F65" s="49">
        <f t="shared" si="30"/>
        <v>57526000</v>
      </c>
      <c r="G65" s="50">
        <f t="shared" si="30"/>
        <v>54780000</v>
      </c>
      <c r="H65" s="49">
        <f t="shared" si="30"/>
        <v>6544000</v>
      </c>
      <c r="I65" s="50">
        <f t="shared" si="30"/>
        <v>5362246</v>
      </c>
      <c r="J65" s="49">
        <f t="shared" si="30"/>
        <v>17350000</v>
      </c>
      <c r="K65" s="50">
        <f t="shared" si="30"/>
        <v>20971427</v>
      </c>
      <c r="L65" s="49">
        <f t="shared" si="30"/>
        <v>9795000</v>
      </c>
      <c r="M65" s="51">
        <f t="shared" si="30"/>
        <v>8929915</v>
      </c>
      <c r="N65" s="49">
        <f t="shared" si="30"/>
        <v>0</v>
      </c>
      <c r="O65" s="50">
        <f t="shared" si="30"/>
        <v>0</v>
      </c>
      <c r="P65" s="49">
        <f t="shared" si="30"/>
        <v>33689000</v>
      </c>
      <c r="Q65" s="50">
        <f t="shared" si="30"/>
        <v>35263588</v>
      </c>
      <c r="R65" s="34">
        <f t="shared" si="16"/>
        <v>-43.544668587896254</v>
      </c>
      <c r="S65" s="35">
        <f t="shared" si="17"/>
        <v>-57.418658253441691</v>
      </c>
      <c r="T65" s="34">
        <f t="shared" si="18"/>
        <v>58.520358532518067</v>
      </c>
      <c r="U65" s="35">
        <f t="shared" si="19"/>
        <v>61.255537798777091</v>
      </c>
      <c r="V65" s="49">
        <f>+V61+V62</f>
        <v>11607000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43958000</v>
      </c>
      <c r="C8" s="36">
        <f t="shared" si="0"/>
        <v>0</v>
      </c>
      <c r="D8" s="36">
        <f t="shared" si="0"/>
        <v>0</v>
      </c>
      <c r="E8" s="36">
        <f t="shared" si="0"/>
        <v>43958000</v>
      </c>
      <c r="F8" s="37">
        <f t="shared" si="0"/>
        <v>39020000</v>
      </c>
      <c r="G8" s="38">
        <f t="shared" si="0"/>
        <v>35224000</v>
      </c>
      <c r="H8" s="37">
        <f t="shared" si="0"/>
        <v>5276000</v>
      </c>
      <c r="I8" s="38">
        <f t="shared" si="0"/>
        <v>1556887</v>
      </c>
      <c r="J8" s="37">
        <f t="shared" si="0"/>
        <v>14722000</v>
      </c>
      <c r="K8" s="38">
        <f t="shared" si="0"/>
        <v>922545</v>
      </c>
      <c r="L8" s="37">
        <f t="shared" si="0"/>
        <v>5971000</v>
      </c>
      <c r="M8" s="38">
        <f t="shared" si="0"/>
        <v>10785666</v>
      </c>
      <c r="N8" s="37">
        <f t="shared" si="0"/>
        <v>0</v>
      </c>
      <c r="O8" s="38">
        <f t="shared" si="0"/>
        <v>0</v>
      </c>
      <c r="P8" s="37">
        <f t="shared" si="0"/>
        <v>25969000</v>
      </c>
      <c r="Q8" s="38">
        <f t="shared" si="0"/>
        <v>13265098</v>
      </c>
      <c r="R8" s="16">
        <f>IF(($J8       =0),0,((($L8       -$J8       )/$J8       )*100))</f>
        <v>-59.441651949463392</v>
      </c>
      <c r="S8" s="17">
        <f>IF(($K8       =0),0,((($M8       -$K8       )/$K8       )*100))</f>
        <v>1069.1208558932085</v>
      </c>
      <c r="T8" s="16">
        <f>IF(($E8       =0),0,(($P8       /$E8       )*100))</f>
        <v>59.076846080349419</v>
      </c>
      <c r="U8" s="18">
        <f>IF(($E8       =0),0,(($Q8       /$E8       )*100))</f>
        <v>30.176755084398742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36868000</v>
      </c>
      <c r="C9" s="39">
        <f t="shared" si="2"/>
        <v>0</v>
      </c>
      <c r="D9" s="39">
        <f t="shared" si="2"/>
        <v>0</v>
      </c>
      <c r="E9" s="39">
        <f t="shared" si="2"/>
        <v>36868000</v>
      </c>
      <c r="F9" s="40">
        <f t="shared" si="2"/>
        <v>31930000</v>
      </c>
      <c r="G9" s="41">
        <f t="shared" si="2"/>
        <v>28134000</v>
      </c>
      <c r="H9" s="40">
        <f t="shared" si="2"/>
        <v>4583000</v>
      </c>
      <c r="I9" s="41">
        <f t="shared" si="2"/>
        <v>939220</v>
      </c>
      <c r="J9" s="40">
        <f t="shared" si="2"/>
        <v>11921000</v>
      </c>
      <c r="K9" s="41">
        <f t="shared" si="2"/>
        <v>-667448</v>
      </c>
      <c r="L9" s="40">
        <f t="shared" si="2"/>
        <v>5229000</v>
      </c>
      <c r="M9" s="41">
        <f t="shared" si="2"/>
        <v>8628002</v>
      </c>
      <c r="N9" s="40">
        <f t="shared" si="2"/>
        <v>0</v>
      </c>
      <c r="O9" s="41">
        <f t="shared" si="2"/>
        <v>0</v>
      </c>
      <c r="P9" s="40">
        <f t="shared" si="2"/>
        <v>21733000</v>
      </c>
      <c r="Q9" s="41">
        <f t="shared" si="2"/>
        <v>8899774</v>
      </c>
      <c r="R9" s="20">
        <f>IF(($J9       =0),0,((($L9       -$J9       )/$J9       )*100))</f>
        <v>-56.13623018203171</v>
      </c>
      <c r="S9" s="21">
        <f>IF(($K9       =0),0,((($M9       -$K9       )/$K9       )*100))</f>
        <v>-1392.6852728602078</v>
      </c>
      <c r="T9" s="20">
        <f>IF(($E9       =0),0,(($P9       /$E9       )*100))</f>
        <v>58.948139307800808</v>
      </c>
      <c r="U9" s="22">
        <f>IF(($E9       =0),0,(($Q9       /$E9       )*100))</f>
        <v>24.139562764456983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17890000</v>
      </c>
      <c r="C10" s="42"/>
      <c r="D10" s="42"/>
      <c r="E10" s="42">
        <f t="shared" ref="E10:E41" si="4">$B10      +$C10      +$D10</f>
        <v>17890000</v>
      </c>
      <c r="F10" s="43">
        <v>17890000</v>
      </c>
      <c r="G10" s="44">
        <v>17890000</v>
      </c>
      <c r="H10" s="43">
        <v>2802000</v>
      </c>
      <c r="I10" s="44">
        <v>74001</v>
      </c>
      <c r="J10" s="43">
        <v>8883000</v>
      </c>
      <c r="K10" s="44">
        <v>-3782539</v>
      </c>
      <c r="L10" s="43">
        <v>4381000</v>
      </c>
      <c r="M10" s="44">
        <v>7888818</v>
      </c>
      <c r="N10" s="43"/>
      <c r="O10" s="44"/>
      <c r="P10" s="43">
        <f t="shared" ref="P10:P41" si="5">$H10      +$J10      +$L10      +$N10</f>
        <v>16066000</v>
      </c>
      <c r="Q10" s="44">
        <f t="shared" ref="Q10:Q41" si="6">$I10      +$K10      +$M10      +$O10</f>
        <v>4180280</v>
      </c>
      <c r="R10" s="24">
        <f t="shared" ref="R10:R41" si="7">IF(($J10      =0),0,((($L10      -$J10      )/$J10      )*100))</f>
        <v>-50.681076212991108</v>
      </c>
      <c r="S10" s="25">
        <f t="shared" ref="S10:S41" si="8">IF(($K10      =0),0,((($M10      -$K10      )/$K10      )*100))</f>
        <v>-308.55880137653571</v>
      </c>
      <c r="T10" s="24">
        <f t="shared" ref="T10:T41" si="9">IF(($E10      =0),0,(($P10      /$E10      )*100))</f>
        <v>89.804359977641141</v>
      </c>
      <c r="U10" s="26">
        <f t="shared" ref="U10:U41" si="10">IF(($E10      =0),0,(($Q10      /$E10      )*100))</f>
        <v>23.366573504751258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8978000</v>
      </c>
      <c r="C13" s="42"/>
      <c r="D13" s="42"/>
      <c r="E13" s="42">
        <f t="shared" si="4"/>
        <v>8978000</v>
      </c>
      <c r="F13" s="43">
        <v>4040000</v>
      </c>
      <c r="G13" s="44">
        <v>4040000</v>
      </c>
      <c r="H13" s="43">
        <v>413000</v>
      </c>
      <c r="I13" s="44">
        <v>412959</v>
      </c>
      <c r="J13" s="43">
        <v>1705000</v>
      </c>
      <c r="K13" s="44">
        <v>1781926</v>
      </c>
      <c r="L13" s="43"/>
      <c r="M13" s="44"/>
      <c r="N13" s="43"/>
      <c r="O13" s="44"/>
      <c r="P13" s="43">
        <f t="shared" si="5"/>
        <v>2118000</v>
      </c>
      <c r="Q13" s="44">
        <f t="shared" si="6"/>
        <v>2194885</v>
      </c>
      <c r="R13" s="24">
        <f t="shared" si="7"/>
        <v>-100</v>
      </c>
      <c r="S13" s="25">
        <f t="shared" si="8"/>
        <v>-100</v>
      </c>
      <c r="T13" s="24">
        <f t="shared" si="9"/>
        <v>23.591000222766763</v>
      </c>
      <c r="U13" s="26">
        <f t="shared" si="10"/>
        <v>24.447371352194253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10000000</v>
      </c>
      <c r="C23" s="42"/>
      <c r="D23" s="42"/>
      <c r="E23" s="42">
        <f t="shared" si="4"/>
        <v>10000000</v>
      </c>
      <c r="F23" s="43">
        <v>10000000</v>
      </c>
      <c r="G23" s="44">
        <v>6204000</v>
      </c>
      <c r="H23" s="43">
        <v>1368000</v>
      </c>
      <c r="I23" s="44">
        <v>452260</v>
      </c>
      <c r="J23" s="43">
        <v>1333000</v>
      </c>
      <c r="K23" s="44">
        <v>1333165</v>
      </c>
      <c r="L23" s="43">
        <v>848000</v>
      </c>
      <c r="M23" s="44">
        <v>739184</v>
      </c>
      <c r="N23" s="43"/>
      <c r="O23" s="44"/>
      <c r="P23" s="43">
        <f t="shared" si="5"/>
        <v>3549000</v>
      </c>
      <c r="Q23" s="44">
        <f t="shared" si="6"/>
        <v>2524609</v>
      </c>
      <c r="R23" s="24">
        <f t="shared" si="7"/>
        <v>-36.384096024005999</v>
      </c>
      <c r="S23" s="25">
        <f t="shared" si="8"/>
        <v>-44.55419996774593</v>
      </c>
      <c r="T23" s="24">
        <f t="shared" si="9"/>
        <v>35.49</v>
      </c>
      <c r="U23" s="26">
        <f t="shared" si="10"/>
        <v>25.246089999999999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7090000</v>
      </c>
      <c r="C28" s="39">
        <f t="shared" si="11"/>
        <v>0</v>
      </c>
      <c r="D28" s="39">
        <f t="shared" si="11"/>
        <v>0</v>
      </c>
      <c r="E28" s="39">
        <f t="shared" si="11"/>
        <v>7090000</v>
      </c>
      <c r="F28" s="40">
        <f t="shared" si="11"/>
        <v>7090000</v>
      </c>
      <c r="G28" s="41">
        <f t="shared" si="11"/>
        <v>7090000</v>
      </c>
      <c r="H28" s="40">
        <f t="shared" si="11"/>
        <v>693000</v>
      </c>
      <c r="I28" s="41">
        <f t="shared" si="11"/>
        <v>617667</v>
      </c>
      <c r="J28" s="40">
        <f t="shared" si="11"/>
        <v>2801000</v>
      </c>
      <c r="K28" s="41">
        <f t="shared" si="11"/>
        <v>1589993</v>
      </c>
      <c r="L28" s="40">
        <f t="shared" si="11"/>
        <v>742000</v>
      </c>
      <c r="M28" s="41">
        <f t="shared" si="11"/>
        <v>2157664</v>
      </c>
      <c r="N28" s="40">
        <f t="shared" si="11"/>
        <v>0</v>
      </c>
      <c r="O28" s="41">
        <f t="shared" si="11"/>
        <v>0</v>
      </c>
      <c r="P28" s="40">
        <f t="shared" si="11"/>
        <v>4236000</v>
      </c>
      <c r="Q28" s="41">
        <f t="shared" si="11"/>
        <v>4365324</v>
      </c>
      <c r="R28" s="20">
        <f t="shared" si="7"/>
        <v>-73.509460906818987</v>
      </c>
      <c r="S28" s="21">
        <f t="shared" si="8"/>
        <v>35.702735798207918</v>
      </c>
      <c r="T28" s="20">
        <f t="shared" si="9"/>
        <v>59.746121297602258</v>
      </c>
      <c r="U28" s="22">
        <f t="shared" si="10"/>
        <v>61.570155148095907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320000</v>
      </c>
      <c r="I31" s="44">
        <v>186239</v>
      </c>
      <c r="J31" s="43">
        <v>1296000</v>
      </c>
      <c r="K31" s="44">
        <v>1295727</v>
      </c>
      <c r="L31" s="43">
        <v>451000</v>
      </c>
      <c r="M31" s="44">
        <v>664698</v>
      </c>
      <c r="N31" s="43"/>
      <c r="O31" s="44"/>
      <c r="P31" s="43">
        <f t="shared" si="5"/>
        <v>2067000</v>
      </c>
      <c r="Q31" s="44">
        <f t="shared" si="6"/>
        <v>2146664</v>
      </c>
      <c r="R31" s="24">
        <f t="shared" si="7"/>
        <v>-65.200617283950606</v>
      </c>
      <c r="S31" s="25">
        <f t="shared" si="8"/>
        <v>-48.70076798584887</v>
      </c>
      <c r="T31" s="24">
        <f t="shared" si="9"/>
        <v>79.5</v>
      </c>
      <c r="U31" s="26">
        <f t="shared" si="10"/>
        <v>82.564000000000007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1490000</v>
      </c>
      <c r="C33" s="42"/>
      <c r="D33" s="42"/>
      <c r="E33" s="42">
        <f t="shared" si="4"/>
        <v>1490000</v>
      </c>
      <c r="F33" s="43">
        <v>1490000</v>
      </c>
      <c r="G33" s="44">
        <v>1490000</v>
      </c>
      <c r="H33" s="43">
        <v>373000</v>
      </c>
      <c r="I33" s="44">
        <v>431428</v>
      </c>
      <c r="J33" s="43">
        <v>296000</v>
      </c>
      <c r="K33" s="44">
        <v>294266</v>
      </c>
      <c r="L33" s="43">
        <v>291000</v>
      </c>
      <c r="M33" s="44">
        <v>283138</v>
      </c>
      <c r="N33" s="43"/>
      <c r="O33" s="44"/>
      <c r="P33" s="43">
        <f t="shared" si="5"/>
        <v>960000</v>
      </c>
      <c r="Q33" s="44">
        <f t="shared" si="6"/>
        <v>1008832</v>
      </c>
      <c r="R33" s="24">
        <f t="shared" si="7"/>
        <v>-1.6891891891891893</v>
      </c>
      <c r="S33" s="25">
        <f t="shared" si="8"/>
        <v>-3.7816125546274462</v>
      </c>
      <c r="T33" s="24">
        <f t="shared" si="9"/>
        <v>64.429530201342274</v>
      </c>
      <c r="U33" s="26">
        <f t="shared" si="10"/>
        <v>67.706845637583896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>
        <v>1209000</v>
      </c>
      <c r="K36" s="44"/>
      <c r="L36" s="43"/>
      <c r="M36" s="44">
        <v>1209828</v>
      </c>
      <c r="N36" s="43"/>
      <c r="O36" s="44"/>
      <c r="P36" s="43">
        <f t="shared" si="5"/>
        <v>1209000</v>
      </c>
      <c r="Q36" s="44">
        <f t="shared" si="6"/>
        <v>1209828</v>
      </c>
      <c r="R36" s="24">
        <f t="shared" si="7"/>
        <v>-100</v>
      </c>
      <c r="S36" s="25">
        <f t="shared" si="8"/>
        <v>0</v>
      </c>
      <c r="T36" s="24">
        <f t="shared" si="9"/>
        <v>40.300000000000004</v>
      </c>
      <c r="U36" s="26">
        <f t="shared" si="10"/>
        <v>40.327600000000004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769000</v>
      </c>
      <c r="C43" s="45">
        <f t="shared" si="20"/>
        <v>0</v>
      </c>
      <c r="D43" s="45">
        <f t="shared" si="20"/>
        <v>0</v>
      </c>
      <c r="E43" s="45">
        <f t="shared" si="20"/>
        <v>769000</v>
      </c>
      <c r="F43" s="46">
        <f t="shared" si="20"/>
        <v>727000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769000</v>
      </c>
      <c r="C44" s="39">
        <f t="shared" si="22"/>
        <v>0</v>
      </c>
      <c r="D44" s="39">
        <f t="shared" si="22"/>
        <v>0</v>
      </c>
      <c r="E44" s="39">
        <f t="shared" si="22"/>
        <v>769000</v>
      </c>
      <c r="F44" s="40">
        <f t="shared" si="22"/>
        <v>727000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310000</v>
      </c>
      <c r="C45" s="42"/>
      <c r="D45" s="42"/>
      <c r="E45" s="42">
        <f t="shared" si="13"/>
        <v>310000</v>
      </c>
      <c r="F45" s="43">
        <v>310000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459000</v>
      </c>
      <c r="C46" s="42"/>
      <c r="D46" s="42"/>
      <c r="E46" s="42">
        <f t="shared" si="13"/>
        <v>459000</v>
      </c>
      <c r="F46" s="43">
        <v>417000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44727000</v>
      </c>
      <c r="C61" s="39">
        <f t="shared" si="26"/>
        <v>0</v>
      </c>
      <c r="D61" s="39">
        <f t="shared" si="26"/>
        <v>0</v>
      </c>
      <c r="E61" s="39">
        <f t="shared" si="26"/>
        <v>44727000</v>
      </c>
      <c r="F61" s="40">
        <f t="shared" si="26"/>
        <v>39747000</v>
      </c>
      <c r="G61" s="41">
        <f t="shared" si="26"/>
        <v>35224000</v>
      </c>
      <c r="H61" s="40">
        <f t="shared" si="26"/>
        <v>5276000</v>
      </c>
      <c r="I61" s="41">
        <f t="shared" si="26"/>
        <v>1556887</v>
      </c>
      <c r="J61" s="40">
        <f t="shared" si="26"/>
        <v>14722000</v>
      </c>
      <c r="K61" s="41">
        <f t="shared" si="26"/>
        <v>922545</v>
      </c>
      <c r="L61" s="40">
        <f t="shared" si="26"/>
        <v>5971000</v>
      </c>
      <c r="M61" s="41">
        <f t="shared" si="26"/>
        <v>10785666</v>
      </c>
      <c r="N61" s="40">
        <f t="shared" si="26"/>
        <v>0</v>
      </c>
      <c r="O61" s="41">
        <f t="shared" si="26"/>
        <v>0</v>
      </c>
      <c r="P61" s="40">
        <f t="shared" si="26"/>
        <v>25969000</v>
      </c>
      <c r="Q61" s="41">
        <f t="shared" si="26"/>
        <v>13265098</v>
      </c>
      <c r="R61" s="20">
        <f t="shared" si="16"/>
        <v>-59.441651949463392</v>
      </c>
      <c r="S61" s="21">
        <f t="shared" si="17"/>
        <v>1069.1208558932085</v>
      </c>
      <c r="T61" s="20">
        <f t="shared" si="18"/>
        <v>58.061126388982046</v>
      </c>
      <c r="U61" s="22">
        <f t="shared" si="19"/>
        <v>29.657920271871575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44727000</v>
      </c>
      <c r="C65" s="48">
        <f t="shared" si="30"/>
        <v>0</v>
      </c>
      <c r="D65" s="48">
        <f t="shared" si="30"/>
        <v>0</v>
      </c>
      <c r="E65" s="48">
        <f t="shared" si="30"/>
        <v>44727000</v>
      </c>
      <c r="F65" s="49">
        <f t="shared" si="30"/>
        <v>39747000</v>
      </c>
      <c r="G65" s="50">
        <f t="shared" si="30"/>
        <v>35224000</v>
      </c>
      <c r="H65" s="49">
        <f t="shared" si="30"/>
        <v>5276000</v>
      </c>
      <c r="I65" s="50">
        <f t="shared" si="30"/>
        <v>1556887</v>
      </c>
      <c r="J65" s="49">
        <f t="shared" si="30"/>
        <v>14722000</v>
      </c>
      <c r="K65" s="50">
        <f t="shared" si="30"/>
        <v>922545</v>
      </c>
      <c r="L65" s="49">
        <f t="shared" si="30"/>
        <v>5971000</v>
      </c>
      <c r="M65" s="51">
        <f t="shared" si="30"/>
        <v>10785666</v>
      </c>
      <c r="N65" s="49">
        <f t="shared" si="30"/>
        <v>0</v>
      </c>
      <c r="O65" s="50">
        <f t="shared" si="30"/>
        <v>0</v>
      </c>
      <c r="P65" s="49">
        <f t="shared" si="30"/>
        <v>25969000</v>
      </c>
      <c r="Q65" s="50">
        <f t="shared" si="30"/>
        <v>13265098</v>
      </c>
      <c r="R65" s="34">
        <f t="shared" si="16"/>
        <v>-59.441651949463392</v>
      </c>
      <c r="S65" s="35">
        <f t="shared" si="17"/>
        <v>1069.1208558932085</v>
      </c>
      <c r="T65" s="34">
        <f t="shared" si="18"/>
        <v>58.061126388982046</v>
      </c>
      <c r="U65" s="35">
        <f t="shared" si="19"/>
        <v>29.657920271871575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126793000</v>
      </c>
      <c r="C8" s="36">
        <f t="shared" si="0"/>
        <v>30685000</v>
      </c>
      <c r="D8" s="36">
        <f t="shared" si="0"/>
        <v>0</v>
      </c>
      <c r="E8" s="36">
        <f t="shared" si="0"/>
        <v>157478000</v>
      </c>
      <c r="F8" s="37">
        <f t="shared" si="0"/>
        <v>157478000</v>
      </c>
      <c r="G8" s="38">
        <f t="shared" si="0"/>
        <v>157478000</v>
      </c>
      <c r="H8" s="37">
        <f t="shared" si="0"/>
        <v>41674000</v>
      </c>
      <c r="I8" s="38">
        <f t="shared" si="0"/>
        <v>38735219</v>
      </c>
      <c r="J8" s="37">
        <f t="shared" si="0"/>
        <v>40220000</v>
      </c>
      <c r="K8" s="38">
        <f t="shared" si="0"/>
        <v>56665707</v>
      </c>
      <c r="L8" s="37">
        <f t="shared" si="0"/>
        <v>12361000</v>
      </c>
      <c r="M8" s="38">
        <f t="shared" si="0"/>
        <v>16701701</v>
      </c>
      <c r="N8" s="37">
        <f t="shared" si="0"/>
        <v>0</v>
      </c>
      <c r="O8" s="38">
        <f t="shared" si="0"/>
        <v>0</v>
      </c>
      <c r="P8" s="37">
        <f t="shared" si="0"/>
        <v>94255000</v>
      </c>
      <c r="Q8" s="38">
        <f t="shared" si="0"/>
        <v>112102627</v>
      </c>
      <c r="R8" s="16">
        <f>IF(($J8       =0),0,((($L8       -$J8       )/$J8       )*100))</f>
        <v>-69.266534062655396</v>
      </c>
      <c r="S8" s="17">
        <f>IF(($K8       =0),0,((($M8       -$K8       )/$K8       )*100))</f>
        <v>-70.525910847631351</v>
      </c>
      <c r="T8" s="16">
        <f>IF(($E8       =0),0,(($P8       /$E8       )*100))</f>
        <v>59.852804836231087</v>
      </c>
      <c r="U8" s="18">
        <f>IF(($E8       =0),0,(($Q8       /$E8       )*100))</f>
        <v>71.186214582354353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114711000</v>
      </c>
      <c r="C9" s="39">
        <f t="shared" si="2"/>
        <v>30685000</v>
      </c>
      <c r="D9" s="39">
        <f t="shared" si="2"/>
        <v>0</v>
      </c>
      <c r="E9" s="39">
        <f t="shared" si="2"/>
        <v>145396000</v>
      </c>
      <c r="F9" s="40">
        <f t="shared" si="2"/>
        <v>145396000</v>
      </c>
      <c r="G9" s="41">
        <f t="shared" si="2"/>
        <v>145396000</v>
      </c>
      <c r="H9" s="40">
        <f t="shared" si="2"/>
        <v>40905000</v>
      </c>
      <c r="I9" s="41">
        <f t="shared" si="2"/>
        <v>37323656</v>
      </c>
      <c r="J9" s="40">
        <f t="shared" si="2"/>
        <v>38487000</v>
      </c>
      <c r="K9" s="41">
        <f t="shared" si="2"/>
        <v>52579027</v>
      </c>
      <c r="L9" s="40">
        <f t="shared" si="2"/>
        <v>10979000</v>
      </c>
      <c r="M9" s="41">
        <f t="shared" si="2"/>
        <v>13859522</v>
      </c>
      <c r="N9" s="40">
        <f t="shared" si="2"/>
        <v>0</v>
      </c>
      <c r="O9" s="41">
        <f t="shared" si="2"/>
        <v>0</v>
      </c>
      <c r="P9" s="40">
        <f t="shared" si="2"/>
        <v>90371000</v>
      </c>
      <c r="Q9" s="41">
        <f t="shared" si="2"/>
        <v>103762205</v>
      </c>
      <c r="R9" s="20">
        <f>IF(($J9       =0),0,((($L9       -$J9       )/$J9       )*100))</f>
        <v>-71.473484553225759</v>
      </c>
      <c r="S9" s="21">
        <f>IF(($K9       =0),0,((($M9       -$K9       )/$K9       )*100))</f>
        <v>-73.640588670459806</v>
      </c>
      <c r="T9" s="20">
        <f>IF(($E9       =0),0,(($P9       /$E9       )*100))</f>
        <v>62.155079919667664</v>
      </c>
      <c r="U9" s="22">
        <f>IF(($E9       =0),0,(($Q9       /$E9       )*100))</f>
        <v>71.365240446779836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74175000</v>
      </c>
      <c r="C10" s="42"/>
      <c r="D10" s="42"/>
      <c r="E10" s="42">
        <f t="shared" ref="E10:E41" si="4">$B10      +$C10      +$D10</f>
        <v>74175000</v>
      </c>
      <c r="F10" s="43">
        <v>74175000</v>
      </c>
      <c r="G10" s="44">
        <v>74175000</v>
      </c>
      <c r="H10" s="43">
        <v>36167000</v>
      </c>
      <c r="I10" s="44">
        <v>32585709</v>
      </c>
      <c r="J10" s="43">
        <v>23252000</v>
      </c>
      <c r="K10" s="44">
        <v>30986036</v>
      </c>
      <c r="L10" s="43">
        <v>8702000</v>
      </c>
      <c r="M10" s="44">
        <v>11672872</v>
      </c>
      <c r="N10" s="43"/>
      <c r="O10" s="44"/>
      <c r="P10" s="43">
        <f t="shared" ref="P10:P41" si="5">$H10      +$J10      +$L10      +$N10</f>
        <v>68121000</v>
      </c>
      <c r="Q10" s="44">
        <f t="shared" ref="Q10:Q41" si="6">$I10      +$K10      +$M10      +$O10</f>
        <v>75244617</v>
      </c>
      <c r="R10" s="24">
        <f t="shared" ref="R10:R41" si="7">IF(($J10      =0),0,((($L10      -$J10      )/$J10      )*100))</f>
        <v>-62.575262343024249</v>
      </c>
      <c r="S10" s="25">
        <f t="shared" ref="S10:S41" si="8">IF(($K10      =0),0,((($M10      -$K10      )/$K10      )*100))</f>
        <v>-62.328605052934172</v>
      </c>
      <c r="T10" s="24">
        <f t="shared" ref="T10:T41" si="9">IF(($E10      =0),0,(($P10      /$E10      )*100))</f>
        <v>91.838220424671391</v>
      </c>
      <c r="U10" s="26">
        <f t="shared" ref="U10:U41" si="10">IF(($E10      =0),0,(($Q10      /$E10      )*100))</f>
        <v>101.44201820020223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16369000</v>
      </c>
      <c r="C13" s="42"/>
      <c r="D13" s="42"/>
      <c r="E13" s="42">
        <f t="shared" si="4"/>
        <v>16369000</v>
      </c>
      <c r="F13" s="43">
        <v>16369000</v>
      </c>
      <c r="G13" s="44">
        <v>16369000</v>
      </c>
      <c r="H13" s="43">
        <v>4738000</v>
      </c>
      <c r="I13" s="44">
        <v>4737947</v>
      </c>
      <c r="J13" s="43">
        <v>4429000</v>
      </c>
      <c r="K13" s="44">
        <v>9221563</v>
      </c>
      <c r="L13" s="43">
        <v>781000</v>
      </c>
      <c r="M13" s="44">
        <v>764309</v>
      </c>
      <c r="N13" s="43"/>
      <c r="O13" s="44"/>
      <c r="P13" s="43">
        <f t="shared" si="5"/>
        <v>9948000</v>
      </c>
      <c r="Q13" s="44">
        <f t="shared" si="6"/>
        <v>14723819</v>
      </c>
      <c r="R13" s="24">
        <f t="shared" si="7"/>
        <v>-82.366222623617062</v>
      </c>
      <c r="S13" s="25">
        <f t="shared" si="8"/>
        <v>-91.711719585931363</v>
      </c>
      <c r="T13" s="24">
        <f t="shared" si="9"/>
        <v>60.773413159020095</v>
      </c>
      <c r="U13" s="26">
        <f t="shared" si="10"/>
        <v>89.949410471012285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24167000</v>
      </c>
      <c r="C20" s="42">
        <v>30685000</v>
      </c>
      <c r="D20" s="42"/>
      <c r="E20" s="42">
        <f t="shared" si="4"/>
        <v>54852000</v>
      </c>
      <c r="F20" s="43">
        <v>54852000</v>
      </c>
      <c r="G20" s="44">
        <v>54852000</v>
      </c>
      <c r="H20" s="43"/>
      <c r="I20" s="44"/>
      <c r="J20" s="43">
        <v>10806000</v>
      </c>
      <c r="K20" s="44">
        <v>12371428</v>
      </c>
      <c r="L20" s="43">
        <v>1496000</v>
      </c>
      <c r="M20" s="44">
        <v>1422341</v>
      </c>
      <c r="N20" s="43"/>
      <c r="O20" s="44"/>
      <c r="P20" s="43">
        <f t="shared" si="5"/>
        <v>12302000</v>
      </c>
      <c r="Q20" s="44">
        <f t="shared" si="6"/>
        <v>13793769</v>
      </c>
      <c r="R20" s="24">
        <f t="shared" si="7"/>
        <v>-86.155839348510085</v>
      </c>
      <c r="S20" s="25">
        <f t="shared" si="8"/>
        <v>-88.503016789977679</v>
      </c>
      <c r="T20" s="24">
        <f t="shared" si="9"/>
        <v>22.427623423029242</v>
      </c>
      <c r="U20" s="26">
        <f t="shared" si="10"/>
        <v>25.147248960840081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12082000</v>
      </c>
      <c r="C28" s="39">
        <f t="shared" si="11"/>
        <v>0</v>
      </c>
      <c r="D28" s="39">
        <f t="shared" si="11"/>
        <v>0</v>
      </c>
      <c r="E28" s="39">
        <f t="shared" si="11"/>
        <v>12082000</v>
      </c>
      <c r="F28" s="40">
        <f t="shared" si="11"/>
        <v>12082000</v>
      </c>
      <c r="G28" s="41">
        <f t="shared" si="11"/>
        <v>12082000</v>
      </c>
      <c r="H28" s="40">
        <f t="shared" si="11"/>
        <v>769000</v>
      </c>
      <c r="I28" s="41">
        <f t="shared" si="11"/>
        <v>1411563</v>
      </c>
      <c r="J28" s="40">
        <f t="shared" si="11"/>
        <v>1733000</v>
      </c>
      <c r="K28" s="41">
        <f t="shared" si="11"/>
        <v>4086680</v>
      </c>
      <c r="L28" s="40">
        <f t="shared" si="11"/>
        <v>1382000</v>
      </c>
      <c r="M28" s="41">
        <f t="shared" si="11"/>
        <v>2842179</v>
      </c>
      <c r="N28" s="40">
        <f t="shared" si="11"/>
        <v>0</v>
      </c>
      <c r="O28" s="41">
        <f t="shared" si="11"/>
        <v>0</v>
      </c>
      <c r="P28" s="40">
        <f t="shared" si="11"/>
        <v>3884000</v>
      </c>
      <c r="Q28" s="41">
        <f t="shared" si="11"/>
        <v>8340422</v>
      </c>
      <c r="R28" s="20">
        <f t="shared" si="7"/>
        <v>-20.253894979803807</v>
      </c>
      <c r="S28" s="21">
        <f t="shared" si="8"/>
        <v>-30.452616794072451</v>
      </c>
      <c r="T28" s="20">
        <f t="shared" si="9"/>
        <v>32.146995530541304</v>
      </c>
      <c r="U28" s="22">
        <f t="shared" si="10"/>
        <v>69.031799370965075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173000</v>
      </c>
      <c r="I31" s="44">
        <v>214233</v>
      </c>
      <c r="J31" s="43">
        <v>697000</v>
      </c>
      <c r="K31" s="44">
        <v>780148</v>
      </c>
      <c r="L31" s="43">
        <v>234000</v>
      </c>
      <c r="M31" s="44">
        <v>303853</v>
      </c>
      <c r="N31" s="43"/>
      <c r="O31" s="44"/>
      <c r="P31" s="43">
        <f t="shared" si="5"/>
        <v>1104000</v>
      </c>
      <c r="Q31" s="44">
        <f t="shared" si="6"/>
        <v>1298234</v>
      </c>
      <c r="R31" s="24">
        <f t="shared" si="7"/>
        <v>-66.42754662840747</v>
      </c>
      <c r="S31" s="25">
        <f t="shared" si="8"/>
        <v>-61.051877336095203</v>
      </c>
      <c r="T31" s="24">
        <f t="shared" si="9"/>
        <v>64.941176470588232</v>
      </c>
      <c r="U31" s="26">
        <f t="shared" si="10"/>
        <v>76.366705882352932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2382000</v>
      </c>
      <c r="C33" s="42"/>
      <c r="D33" s="42"/>
      <c r="E33" s="42">
        <f t="shared" si="4"/>
        <v>2382000</v>
      </c>
      <c r="F33" s="43">
        <v>2382000</v>
      </c>
      <c r="G33" s="44">
        <v>2382000</v>
      </c>
      <c r="H33" s="43">
        <v>596000</v>
      </c>
      <c r="I33" s="44"/>
      <c r="J33" s="43">
        <v>1036000</v>
      </c>
      <c r="K33" s="44">
        <v>2382000</v>
      </c>
      <c r="L33" s="43"/>
      <c r="M33" s="44"/>
      <c r="N33" s="43"/>
      <c r="O33" s="44"/>
      <c r="P33" s="43">
        <f t="shared" si="5"/>
        <v>1632000</v>
      </c>
      <c r="Q33" s="44">
        <f t="shared" si="6"/>
        <v>2382000</v>
      </c>
      <c r="R33" s="24">
        <f t="shared" si="7"/>
        <v>-100</v>
      </c>
      <c r="S33" s="25">
        <f t="shared" si="8"/>
        <v>-100</v>
      </c>
      <c r="T33" s="24">
        <f t="shared" si="9"/>
        <v>68.513853904282115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8000000</v>
      </c>
      <c r="C37" s="42"/>
      <c r="D37" s="42"/>
      <c r="E37" s="42">
        <f t="shared" si="4"/>
        <v>8000000</v>
      </c>
      <c r="F37" s="43">
        <v>8000000</v>
      </c>
      <c r="G37" s="44">
        <v>8000000</v>
      </c>
      <c r="H37" s="43"/>
      <c r="I37" s="44">
        <v>1197330</v>
      </c>
      <c r="J37" s="43"/>
      <c r="K37" s="44">
        <v>924532</v>
      </c>
      <c r="L37" s="43">
        <v>1148000</v>
      </c>
      <c r="M37" s="44">
        <v>2538326</v>
      </c>
      <c r="N37" s="43"/>
      <c r="O37" s="44"/>
      <c r="P37" s="43">
        <f t="shared" si="5"/>
        <v>1148000</v>
      </c>
      <c r="Q37" s="44">
        <f t="shared" si="6"/>
        <v>4660188</v>
      </c>
      <c r="R37" s="24">
        <f t="shared" si="7"/>
        <v>0</v>
      </c>
      <c r="S37" s="25">
        <f t="shared" si="8"/>
        <v>174.55253036130713</v>
      </c>
      <c r="T37" s="24">
        <f t="shared" si="9"/>
        <v>14.35</v>
      </c>
      <c r="U37" s="26">
        <f t="shared" si="10"/>
        <v>58.25235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29724000</v>
      </c>
      <c r="C43" s="45">
        <f t="shared" si="20"/>
        <v>0</v>
      </c>
      <c r="D43" s="45">
        <f t="shared" si="20"/>
        <v>0</v>
      </c>
      <c r="E43" s="45">
        <f t="shared" si="20"/>
        <v>29724000</v>
      </c>
      <c r="F43" s="46">
        <f t="shared" si="20"/>
        <v>27025000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29724000</v>
      </c>
      <c r="C44" s="39">
        <f t="shared" si="22"/>
        <v>0</v>
      </c>
      <c r="D44" s="39">
        <f t="shared" si="22"/>
        <v>0</v>
      </c>
      <c r="E44" s="39">
        <f t="shared" si="22"/>
        <v>29724000</v>
      </c>
      <c r="F44" s="40">
        <f t="shared" si="22"/>
        <v>27025000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29724000</v>
      </c>
      <c r="C46" s="42"/>
      <c r="D46" s="42"/>
      <c r="E46" s="42">
        <f t="shared" si="13"/>
        <v>29724000</v>
      </c>
      <c r="F46" s="43">
        <v>27025000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156517000</v>
      </c>
      <c r="C61" s="39">
        <f t="shared" si="26"/>
        <v>30685000</v>
      </c>
      <c r="D61" s="39">
        <f t="shared" si="26"/>
        <v>0</v>
      </c>
      <c r="E61" s="39">
        <f t="shared" si="26"/>
        <v>187202000</v>
      </c>
      <c r="F61" s="40">
        <f t="shared" si="26"/>
        <v>184503000</v>
      </c>
      <c r="G61" s="41">
        <f t="shared" si="26"/>
        <v>157478000</v>
      </c>
      <c r="H61" s="40">
        <f t="shared" si="26"/>
        <v>41674000</v>
      </c>
      <c r="I61" s="41">
        <f t="shared" si="26"/>
        <v>38735219</v>
      </c>
      <c r="J61" s="40">
        <f t="shared" si="26"/>
        <v>40220000</v>
      </c>
      <c r="K61" s="41">
        <f t="shared" si="26"/>
        <v>56665707</v>
      </c>
      <c r="L61" s="40">
        <f t="shared" si="26"/>
        <v>12361000</v>
      </c>
      <c r="M61" s="41">
        <f t="shared" si="26"/>
        <v>16701701</v>
      </c>
      <c r="N61" s="40">
        <f t="shared" si="26"/>
        <v>0</v>
      </c>
      <c r="O61" s="41">
        <f t="shared" si="26"/>
        <v>0</v>
      </c>
      <c r="P61" s="40">
        <f t="shared" si="26"/>
        <v>94255000</v>
      </c>
      <c r="Q61" s="41">
        <f t="shared" si="26"/>
        <v>112102627</v>
      </c>
      <c r="R61" s="20">
        <f t="shared" si="16"/>
        <v>-69.266534062655396</v>
      </c>
      <c r="S61" s="21">
        <f t="shared" si="17"/>
        <v>-70.525910847631351</v>
      </c>
      <c r="T61" s="20">
        <f t="shared" si="18"/>
        <v>50.349355241931171</v>
      </c>
      <c r="U61" s="22">
        <f t="shared" si="19"/>
        <v>59.883242166216178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156517000</v>
      </c>
      <c r="C65" s="48">
        <f t="shared" si="30"/>
        <v>30685000</v>
      </c>
      <c r="D65" s="48">
        <f t="shared" si="30"/>
        <v>0</v>
      </c>
      <c r="E65" s="48">
        <f t="shared" si="30"/>
        <v>187202000</v>
      </c>
      <c r="F65" s="49">
        <f t="shared" si="30"/>
        <v>184503000</v>
      </c>
      <c r="G65" s="50">
        <f t="shared" si="30"/>
        <v>157478000</v>
      </c>
      <c r="H65" s="49">
        <f t="shared" si="30"/>
        <v>41674000</v>
      </c>
      <c r="I65" s="50">
        <f t="shared" si="30"/>
        <v>38735219</v>
      </c>
      <c r="J65" s="49">
        <f t="shared" si="30"/>
        <v>40220000</v>
      </c>
      <c r="K65" s="50">
        <f t="shared" si="30"/>
        <v>56665707</v>
      </c>
      <c r="L65" s="49">
        <f t="shared" si="30"/>
        <v>12361000</v>
      </c>
      <c r="M65" s="51">
        <f t="shared" si="30"/>
        <v>16701701</v>
      </c>
      <c r="N65" s="49">
        <f t="shared" si="30"/>
        <v>0</v>
      </c>
      <c r="O65" s="50">
        <f t="shared" si="30"/>
        <v>0</v>
      </c>
      <c r="P65" s="49">
        <f t="shared" si="30"/>
        <v>94255000</v>
      </c>
      <c r="Q65" s="50">
        <f t="shared" si="30"/>
        <v>112102627</v>
      </c>
      <c r="R65" s="34">
        <f t="shared" si="16"/>
        <v>-69.266534062655396</v>
      </c>
      <c r="S65" s="35">
        <f t="shared" si="17"/>
        <v>-70.525910847631351</v>
      </c>
      <c r="T65" s="34">
        <f t="shared" si="18"/>
        <v>50.349355241931171</v>
      </c>
      <c r="U65" s="35">
        <f t="shared" si="19"/>
        <v>59.883242166216178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104496000</v>
      </c>
      <c r="C8" s="36">
        <f t="shared" si="0"/>
        <v>30076000</v>
      </c>
      <c r="D8" s="36">
        <f t="shared" si="0"/>
        <v>0</v>
      </c>
      <c r="E8" s="36">
        <f t="shared" si="0"/>
        <v>134572000</v>
      </c>
      <c r="F8" s="37">
        <f t="shared" si="0"/>
        <v>134572000</v>
      </c>
      <c r="G8" s="38">
        <f t="shared" si="0"/>
        <v>134572000</v>
      </c>
      <c r="H8" s="37">
        <f t="shared" si="0"/>
        <v>28683000</v>
      </c>
      <c r="I8" s="38">
        <f t="shared" si="0"/>
        <v>21598029</v>
      </c>
      <c r="J8" s="37">
        <f t="shared" si="0"/>
        <v>30360000</v>
      </c>
      <c r="K8" s="38">
        <f t="shared" si="0"/>
        <v>29467039</v>
      </c>
      <c r="L8" s="37">
        <f t="shared" si="0"/>
        <v>30709000</v>
      </c>
      <c r="M8" s="38">
        <f t="shared" si="0"/>
        <v>18490834</v>
      </c>
      <c r="N8" s="37">
        <f t="shared" si="0"/>
        <v>0</v>
      </c>
      <c r="O8" s="38">
        <f t="shared" si="0"/>
        <v>0</v>
      </c>
      <c r="P8" s="37">
        <f t="shared" si="0"/>
        <v>89752000</v>
      </c>
      <c r="Q8" s="38">
        <f t="shared" si="0"/>
        <v>69555902</v>
      </c>
      <c r="R8" s="16">
        <f>IF(($J8       =0),0,((($L8       -$J8       )/$J8       )*100))</f>
        <v>1.1495388669301714</v>
      </c>
      <c r="S8" s="17">
        <f>IF(($K8       =0),0,((($M8       -$K8       )/$K8       )*100))</f>
        <v>-37.249093809527317</v>
      </c>
      <c r="T8" s="16">
        <f>IF(($E8       =0),0,(($P8       /$E8       )*100))</f>
        <v>66.694408940938672</v>
      </c>
      <c r="U8" s="18">
        <f>IF(($E8       =0),0,(($Q8       /$E8       )*100))</f>
        <v>51.686756531819398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97192000</v>
      </c>
      <c r="C9" s="39">
        <f t="shared" si="2"/>
        <v>30076000</v>
      </c>
      <c r="D9" s="39">
        <f t="shared" si="2"/>
        <v>0</v>
      </c>
      <c r="E9" s="39">
        <f t="shared" si="2"/>
        <v>127268000</v>
      </c>
      <c r="F9" s="40">
        <f t="shared" si="2"/>
        <v>127268000</v>
      </c>
      <c r="G9" s="41">
        <f t="shared" si="2"/>
        <v>127268000</v>
      </c>
      <c r="H9" s="40">
        <f t="shared" si="2"/>
        <v>27913000</v>
      </c>
      <c r="I9" s="41">
        <f t="shared" si="2"/>
        <v>20640481</v>
      </c>
      <c r="J9" s="40">
        <f t="shared" si="2"/>
        <v>28966000</v>
      </c>
      <c r="K9" s="41">
        <f t="shared" si="2"/>
        <v>25447157</v>
      </c>
      <c r="L9" s="40">
        <f t="shared" si="2"/>
        <v>26531000</v>
      </c>
      <c r="M9" s="41">
        <f t="shared" si="2"/>
        <v>17718185</v>
      </c>
      <c r="N9" s="40">
        <f t="shared" si="2"/>
        <v>0</v>
      </c>
      <c r="O9" s="41">
        <f t="shared" si="2"/>
        <v>0</v>
      </c>
      <c r="P9" s="40">
        <f t="shared" si="2"/>
        <v>83410000</v>
      </c>
      <c r="Q9" s="41">
        <f t="shared" si="2"/>
        <v>63805823</v>
      </c>
      <c r="R9" s="20">
        <f>IF(($J9       =0),0,((($L9       -$J9       )/$J9       )*100))</f>
        <v>-8.4064075122557487</v>
      </c>
      <c r="S9" s="21">
        <f>IF(($K9       =0),0,((($M9       -$K9       )/$K9       )*100))</f>
        <v>-30.372634554028966</v>
      </c>
      <c r="T9" s="20">
        <f>IF(($E9       =0),0,(($P9       /$E9       )*100))</f>
        <v>65.538862872049535</v>
      </c>
      <c r="U9" s="22">
        <f>IF(($E9       =0),0,(($Q9       /$E9       )*100))</f>
        <v>50.135008800326872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77488000</v>
      </c>
      <c r="C10" s="42"/>
      <c r="D10" s="42"/>
      <c r="E10" s="42">
        <f t="shared" ref="E10:E41" si="4">$B10      +$C10      +$D10</f>
        <v>77488000</v>
      </c>
      <c r="F10" s="43">
        <v>77488000</v>
      </c>
      <c r="G10" s="44">
        <v>77488000</v>
      </c>
      <c r="H10" s="43">
        <v>22733000</v>
      </c>
      <c r="I10" s="44">
        <v>20640481</v>
      </c>
      <c r="J10" s="43">
        <v>24431000</v>
      </c>
      <c r="K10" s="44">
        <v>25447157</v>
      </c>
      <c r="L10" s="43">
        <v>18426000</v>
      </c>
      <c r="M10" s="44">
        <v>17718185</v>
      </c>
      <c r="N10" s="43"/>
      <c r="O10" s="44"/>
      <c r="P10" s="43">
        <f t="shared" ref="P10:P41" si="5">$H10      +$J10      +$L10      +$N10</f>
        <v>65590000</v>
      </c>
      <c r="Q10" s="44">
        <f t="shared" ref="Q10:Q41" si="6">$I10      +$K10      +$M10      +$O10</f>
        <v>63805823</v>
      </c>
      <c r="R10" s="24">
        <f t="shared" ref="R10:R41" si="7">IF(($J10      =0),0,((($L10      -$J10      )/$J10      )*100))</f>
        <v>-24.579427776185995</v>
      </c>
      <c r="S10" s="25">
        <f t="shared" ref="S10:S41" si="8">IF(($K10      =0),0,((($M10      -$K10      )/$K10      )*100))</f>
        <v>-30.372634554028966</v>
      </c>
      <c r="T10" s="24">
        <f t="shared" ref="T10:T41" si="9">IF(($E10      =0),0,(($P10      /$E10      )*100))</f>
        <v>84.645364443526745</v>
      </c>
      <c r="U10" s="26">
        <f t="shared" ref="U10:U41" si="10">IF(($E10      =0),0,(($Q10      /$E10      )*100))</f>
        <v>82.342844053272771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13232000</v>
      </c>
      <c r="C13" s="42"/>
      <c r="D13" s="42"/>
      <c r="E13" s="42">
        <f t="shared" si="4"/>
        <v>13232000</v>
      </c>
      <c r="F13" s="43">
        <v>13232000</v>
      </c>
      <c r="G13" s="44">
        <v>13232000</v>
      </c>
      <c r="H13" s="43">
        <v>3897000</v>
      </c>
      <c r="I13" s="44"/>
      <c r="J13" s="43">
        <v>1230000</v>
      </c>
      <c r="K13" s="44"/>
      <c r="L13" s="43">
        <v>8105000</v>
      </c>
      <c r="M13" s="44"/>
      <c r="N13" s="43"/>
      <c r="O13" s="44"/>
      <c r="P13" s="43">
        <f t="shared" si="5"/>
        <v>13232000</v>
      </c>
      <c r="Q13" s="44">
        <f t="shared" si="6"/>
        <v>0</v>
      </c>
      <c r="R13" s="24">
        <f t="shared" si="7"/>
        <v>558.94308943089436</v>
      </c>
      <c r="S13" s="25">
        <f t="shared" si="8"/>
        <v>0</v>
      </c>
      <c r="T13" s="24">
        <f t="shared" si="9"/>
        <v>100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6472000</v>
      </c>
      <c r="C20" s="42">
        <v>30076000</v>
      </c>
      <c r="D20" s="42"/>
      <c r="E20" s="42">
        <f t="shared" si="4"/>
        <v>36548000</v>
      </c>
      <c r="F20" s="43">
        <v>36548000</v>
      </c>
      <c r="G20" s="44">
        <v>36548000</v>
      </c>
      <c r="H20" s="43">
        <v>1283000</v>
      </c>
      <c r="I20" s="44"/>
      <c r="J20" s="43">
        <v>3305000</v>
      </c>
      <c r="K20" s="44"/>
      <c r="L20" s="43"/>
      <c r="M20" s="44"/>
      <c r="N20" s="43"/>
      <c r="O20" s="44"/>
      <c r="P20" s="43">
        <f t="shared" si="5"/>
        <v>4588000</v>
      </c>
      <c r="Q20" s="44">
        <f t="shared" si="6"/>
        <v>0</v>
      </c>
      <c r="R20" s="24">
        <f t="shared" si="7"/>
        <v>-100</v>
      </c>
      <c r="S20" s="25">
        <f t="shared" si="8"/>
        <v>0</v>
      </c>
      <c r="T20" s="24">
        <f t="shared" si="9"/>
        <v>12.553354492721899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7304000</v>
      </c>
      <c r="C28" s="39">
        <f t="shared" si="11"/>
        <v>0</v>
      </c>
      <c r="D28" s="39">
        <f t="shared" si="11"/>
        <v>0</v>
      </c>
      <c r="E28" s="39">
        <f t="shared" si="11"/>
        <v>7304000</v>
      </c>
      <c r="F28" s="40">
        <f t="shared" si="11"/>
        <v>7304000</v>
      </c>
      <c r="G28" s="41">
        <f t="shared" si="11"/>
        <v>7304000</v>
      </c>
      <c r="H28" s="40">
        <f t="shared" si="11"/>
        <v>770000</v>
      </c>
      <c r="I28" s="41">
        <f t="shared" si="11"/>
        <v>957548</v>
      </c>
      <c r="J28" s="40">
        <f t="shared" si="11"/>
        <v>1394000</v>
      </c>
      <c r="K28" s="41">
        <f t="shared" si="11"/>
        <v>4019882</v>
      </c>
      <c r="L28" s="40">
        <f t="shared" si="11"/>
        <v>4178000</v>
      </c>
      <c r="M28" s="41">
        <f t="shared" si="11"/>
        <v>772649</v>
      </c>
      <c r="N28" s="40">
        <f t="shared" si="11"/>
        <v>0</v>
      </c>
      <c r="O28" s="41">
        <f t="shared" si="11"/>
        <v>0</v>
      </c>
      <c r="P28" s="40">
        <f t="shared" si="11"/>
        <v>6342000</v>
      </c>
      <c r="Q28" s="41">
        <f t="shared" si="11"/>
        <v>5750079</v>
      </c>
      <c r="R28" s="20">
        <f t="shared" si="7"/>
        <v>199.71305595408896</v>
      </c>
      <c r="S28" s="21">
        <f t="shared" si="8"/>
        <v>-80.779311432524636</v>
      </c>
      <c r="T28" s="20">
        <f t="shared" si="9"/>
        <v>86.829134720700978</v>
      </c>
      <c r="U28" s="22">
        <f t="shared" si="10"/>
        <v>78.725068455640752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170000</v>
      </c>
      <c r="I31" s="44">
        <v>259344</v>
      </c>
      <c r="J31" s="43">
        <v>347000</v>
      </c>
      <c r="K31" s="44">
        <v>747402</v>
      </c>
      <c r="L31" s="43">
        <v>1315000</v>
      </c>
      <c r="M31" s="44">
        <v>191159</v>
      </c>
      <c r="N31" s="43"/>
      <c r="O31" s="44"/>
      <c r="P31" s="43">
        <f t="shared" si="5"/>
        <v>1832000</v>
      </c>
      <c r="Q31" s="44">
        <f t="shared" si="6"/>
        <v>1197905</v>
      </c>
      <c r="R31" s="24">
        <f t="shared" si="7"/>
        <v>278.96253602305478</v>
      </c>
      <c r="S31" s="25">
        <f t="shared" si="8"/>
        <v>-74.423536463643387</v>
      </c>
      <c r="T31" s="24">
        <f t="shared" si="9"/>
        <v>96.421052631578945</v>
      </c>
      <c r="U31" s="26">
        <f t="shared" si="10"/>
        <v>63.047631578947374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2404000</v>
      </c>
      <c r="C33" s="42"/>
      <c r="D33" s="42"/>
      <c r="E33" s="42">
        <f t="shared" si="4"/>
        <v>2404000</v>
      </c>
      <c r="F33" s="43">
        <v>2404000</v>
      </c>
      <c r="G33" s="44">
        <v>2404000</v>
      </c>
      <c r="H33" s="43">
        <v>600000</v>
      </c>
      <c r="I33" s="44">
        <v>581490</v>
      </c>
      <c r="J33" s="43">
        <v>910000</v>
      </c>
      <c r="K33" s="44">
        <v>581490</v>
      </c>
      <c r="L33" s="43"/>
      <c r="M33" s="44">
        <v>581490</v>
      </c>
      <c r="N33" s="43"/>
      <c r="O33" s="44"/>
      <c r="P33" s="43">
        <f t="shared" si="5"/>
        <v>1510000</v>
      </c>
      <c r="Q33" s="44">
        <f t="shared" si="6"/>
        <v>1744470</v>
      </c>
      <c r="R33" s="24">
        <f t="shared" si="7"/>
        <v>-100</v>
      </c>
      <c r="S33" s="25">
        <f t="shared" si="8"/>
        <v>0</v>
      </c>
      <c r="T33" s="24">
        <f t="shared" si="9"/>
        <v>62.811980033277869</v>
      </c>
      <c r="U33" s="26">
        <f t="shared" si="10"/>
        <v>72.565307820299495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>
        <v>116714</v>
      </c>
      <c r="J36" s="43">
        <v>137000</v>
      </c>
      <c r="K36" s="44">
        <v>2690990</v>
      </c>
      <c r="L36" s="43">
        <v>2863000</v>
      </c>
      <c r="M36" s="44"/>
      <c r="N36" s="43"/>
      <c r="O36" s="44"/>
      <c r="P36" s="43">
        <f t="shared" si="5"/>
        <v>3000000</v>
      </c>
      <c r="Q36" s="44">
        <f t="shared" si="6"/>
        <v>2807704</v>
      </c>
      <c r="R36" s="24">
        <f t="shared" si="7"/>
        <v>1989.7810218978102</v>
      </c>
      <c r="S36" s="25">
        <f t="shared" si="8"/>
        <v>-100</v>
      </c>
      <c r="T36" s="24">
        <f t="shared" si="9"/>
        <v>100</v>
      </c>
      <c r="U36" s="26">
        <f t="shared" si="10"/>
        <v>93.590133333333341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2058000</v>
      </c>
      <c r="C43" s="45">
        <f t="shared" si="20"/>
        <v>0</v>
      </c>
      <c r="D43" s="45">
        <f t="shared" si="20"/>
        <v>0</v>
      </c>
      <c r="E43" s="45">
        <f t="shared" si="20"/>
        <v>2058000</v>
      </c>
      <c r="F43" s="46">
        <f t="shared" si="20"/>
        <v>1871000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2058000</v>
      </c>
      <c r="C44" s="39">
        <f t="shared" si="22"/>
        <v>0</v>
      </c>
      <c r="D44" s="39">
        <f t="shared" si="22"/>
        <v>0</v>
      </c>
      <c r="E44" s="39">
        <f t="shared" si="22"/>
        <v>2058000</v>
      </c>
      <c r="F44" s="40">
        <f t="shared" si="22"/>
        <v>1871000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2058000</v>
      </c>
      <c r="C46" s="42"/>
      <c r="D46" s="42"/>
      <c r="E46" s="42">
        <f t="shared" si="13"/>
        <v>2058000</v>
      </c>
      <c r="F46" s="43">
        <v>1871000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106554000</v>
      </c>
      <c r="C61" s="39">
        <f t="shared" si="26"/>
        <v>30076000</v>
      </c>
      <c r="D61" s="39">
        <f t="shared" si="26"/>
        <v>0</v>
      </c>
      <c r="E61" s="39">
        <f t="shared" si="26"/>
        <v>136630000</v>
      </c>
      <c r="F61" s="40">
        <f t="shared" si="26"/>
        <v>136443000</v>
      </c>
      <c r="G61" s="41">
        <f t="shared" si="26"/>
        <v>134572000</v>
      </c>
      <c r="H61" s="40">
        <f t="shared" si="26"/>
        <v>28683000</v>
      </c>
      <c r="I61" s="41">
        <f t="shared" si="26"/>
        <v>21598029</v>
      </c>
      <c r="J61" s="40">
        <f t="shared" si="26"/>
        <v>30360000</v>
      </c>
      <c r="K61" s="41">
        <f t="shared" si="26"/>
        <v>29467039</v>
      </c>
      <c r="L61" s="40">
        <f t="shared" si="26"/>
        <v>30709000</v>
      </c>
      <c r="M61" s="41">
        <f t="shared" si="26"/>
        <v>18490834</v>
      </c>
      <c r="N61" s="40">
        <f t="shared" si="26"/>
        <v>0</v>
      </c>
      <c r="O61" s="41">
        <f t="shared" si="26"/>
        <v>0</v>
      </c>
      <c r="P61" s="40">
        <f t="shared" si="26"/>
        <v>89752000</v>
      </c>
      <c r="Q61" s="41">
        <f t="shared" si="26"/>
        <v>69555902</v>
      </c>
      <c r="R61" s="20">
        <f t="shared" si="16"/>
        <v>1.1495388669301714</v>
      </c>
      <c r="S61" s="21">
        <f t="shared" si="17"/>
        <v>-37.249093809527317</v>
      </c>
      <c r="T61" s="20">
        <f t="shared" si="18"/>
        <v>65.689819219790678</v>
      </c>
      <c r="U61" s="22">
        <f t="shared" si="19"/>
        <v>50.908220742150334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106554000</v>
      </c>
      <c r="C65" s="48">
        <f t="shared" si="30"/>
        <v>30076000</v>
      </c>
      <c r="D65" s="48">
        <f t="shared" si="30"/>
        <v>0</v>
      </c>
      <c r="E65" s="48">
        <f t="shared" si="30"/>
        <v>136630000</v>
      </c>
      <c r="F65" s="49">
        <f t="shared" si="30"/>
        <v>136443000</v>
      </c>
      <c r="G65" s="50">
        <f t="shared" si="30"/>
        <v>134572000</v>
      </c>
      <c r="H65" s="49">
        <f t="shared" si="30"/>
        <v>28683000</v>
      </c>
      <c r="I65" s="50">
        <f t="shared" si="30"/>
        <v>21598029</v>
      </c>
      <c r="J65" s="49">
        <f t="shared" si="30"/>
        <v>30360000</v>
      </c>
      <c r="K65" s="50">
        <f t="shared" si="30"/>
        <v>29467039</v>
      </c>
      <c r="L65" s="49">
        <f t="shared" si="30"/>
        <v>30709000</v>
      </c>
      <c r="M65" s="51">
        <f t="shared" si="30"/>
        <v>18490834</v>
      </c>
      <c r="N65" s="49">
        <f t="shared" si="30"/>
        <v>0</v>
      </c>
      <c r="O65" s="50">
        <f t="shared" si="30"/>
        <v>0</v>
      </c>
      <c r="P65" s="49">
        <f t="shared" si="30"/>
        <v>89752000</v>
      </c>
      <c r="Q65" s="50">
        <f t="shared" si="30"/>
        <v>69555902</v>
      </c>
      <c r="R65" s="34">
        <f t="shared" si="16"/>
        <v>1.1495388669301714</v>
      </c>
      <c r="S65" s="35">
        <f t="shared" si="17"/>
        <v>-37.249093809527317</v>
      </c>
      <c r="T65" s="34">
        <f t="shared" si="18"/>
        <v>65.689819219790678</v>
      </c>
      <c r="U65" s="35">
        <f t="shared" si="19"/>
        <v>50.908220742150334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23914000</v>
      </c>
      <c r="C8" s="36">
        <f t="shared" si="0"/>
        <v>29000000</v>
      </c>
      <c r="D8" s="36">
        <f t="shared" si="0"/>
        <v>0</v>
      </c>
      <c r="E8" s="36">
        <f t="shared" si="0"/>
        <v>52914000</v>
      </c>
      <c r="F8" s="37">
        <f t="shared" si="0"/>
        <v>52914000</v>
      </c>
      <c r="G8" s="38">
        <f t="shared" si="0"/>
        <v>52914000</v>
      </c>
      <c r="H8" s="37">
        <f t="shared" si="0"/>
        <v>12184000</v>
      </c>
      <c r="I8" s="38">
        <f t="shared" si="0"/>
        <v>20064230</v>
      </c>
      <c r="J8" s="37">
        <f t="shared" si="0"/>
        <v>4335000</v>
      </c>
      <c r="K8" s="38">
        <f t="shared" si="0"/>
        <v>7530724</v>
      </c>
      <c r="L8" s="37">
        <f t="shared" si="0"/>
        <v>2255000</v>
      </c>
      <c r="M8" s="38">
        <f t="shared" si="0"/>
        <v>2991134</v>
      </c>
      <c r="N8" s="37">
        <f t="shared" si="0"/>
        <v>0</v>
      </c>
      <c r="O8" s="38">
        <f t="shared" si="0"/>
        <v>0</v>
      </c>
      <c r="P8" s="37">
        <f t="shared" si="0"/>
        <v>18774000</v>
      </c>
      <c r="Q8" s="38">
        <f t="shared" si="0"/>
        <v>30586088</v>
      </c>
      <c r="R8" s="16">
        <f>IF(($J8       =0),0,((($L8       -$J8       )/$J8       )*100))</f>
        <v>-47.981545559400232</v>
      </c>
      <c r="S8" s="17">
        <f>IF(($K8       =0),0,((($M8       -$K8       )/$K8       )*100))</f>
        <v>-60.280923852739789</v>
      </c>
      <c r="T8" s="16">
        <f>IF(($E8       =0),0,(($P8       /$E8       )*100))</f>
        <v>35.480213176097067</v>
      </c>
      <c r="U8" s="18">
        <f>IF(($E8       =0),0,(($Q8       /$E8       )*100))</f>
        <v>57.803394186793668</v>
      </c>
      <c r="V8" s="37">
        <f t="shared" ref="V8:W8" si="1">+V9+V28</f>
        <v>9192000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20187000</v>
      </c>
      <c r="C9" s="39">
        <f t="shared" si="2"/>
        <v>29000000</v>
      </c>
      <c r="D9" s="39">
        <f t="shared" si="2"/>
        <v>0</v>
      </c>
      <c r="E9" s="39">
        <f t="shared" si="2"/>
        <v>49187000</v>
      </c>
      <c r="F9" s="40">
        <f t="shared" si="2"/>
        <v>49187000</v>
      </c>
      <c r="G9" s="41">
        <f t="shared" si="2"/>
        <v>49187000</v>
      </c>
      <c r="H9" s="40">
        <f t="shared" si="2"/>
        <v>10892000</v>
      </c>
      <c r="I9" s="41">
        <f t="shared" si="2"/>
        <v>18769690</v>
      </c>
      <c r="J9" s="40">
        <f t="shared" si="2"/>
        <v>3503000</v>
      </c>
      <c r="K9" s="41">
        <f t="shared" si="2"/>
        <v>6694160</v>
      </c>
      <c r="L9" s="40">
        <f t="shared" si="2"/>
        <v>1669000</v>
      </c>
      <c r="M9" s="41">
        <f t="shared" si="2"/>
        <v>2365355</v>
      </c>
      <c r="N9" s="40">
        <f t="shared" si="2"/>
        <v>0</v>
      </c>
      <c r="O9" s="41">
        <f t="shared" si="2"/>
        <v>0</v>
      </c>
      <c r="P9" s="40">
        <f t="shared" si="2"/>
        <v>16064000</v>
      </c>
      <c r="Q9" s="41">
        <f t="shared" si="2"/>
        <v>27829205</v>
      </c>
      <c r="R9" s="20">
        <f>IF(($J9       =0),0,((($L9       -$J9       )/$J9       )*100))</f>
        <v>-52.355124179274902</v>
      </c>
      <c r="S9" s="21">
        <f>IF(($K9       =0),0,((($M9       -$K9       )/$K9       )*100))</f>
        <v>-64.665394911385448</v>
      </c>
      <c r="T9" s="20">
        <f>IF(($E9       =0),0,(($P9       /$E9       )*100))</f>
        <v>32.659035924126293</v>
      </c>
      <c r="U9" s="22">
        <f>IF(($E9       =0),0,(($Q9       /$E9       )*100))</f>
        <v>56.578374367210849</v>
      </c>
      <c r="V9" s="40">
        <f t="shared" ref="V9:W9" si="3">SUM(V10:V27)</f>
        <v>9192000</v>
      </c>
      <c r="W9" s="41">
        <f t="shared" si="3"/>
        <v>0</v>
      </c>
    </row>
    <row r="10" spans="1:23" ht="13" x14ac:dyDescent="0.3">
      <c r="A10" s="23" t="s">
        <v>36</v>
      </c>
      <c r="B10" s="42">
        <v>12875000</v>
      </c>
      <c r="C10" s="42"/>
      <c r="D10" s="42"/>
      <c r="E10" s="42">
        <f t="shared" ref="E10:E41" si="4">$B10      +$C10      +$D10</f>
        <v>12875000</v>
      </c>
      <c r="F10" s="43">
        <v>12875000</v>
      </c>
      <c r="G10" s="44">
        <v>12875000</v>
      </c>
      <c r="H10" s="43">
        <v>8047000</v>
      </c>
      <c r="I10" s="44">
        <v>8402352</v>
      </c>
      <c r="J10" s="43">
        <v>2326000</v>
      </c>
      <c r="K10" s="44">
        <v>2230196</v>
      </c>
      <c r="L10" s="43">
        <v>784000</v>
      </c>
      <c r="M10" s="44">
        <v>840382</v>
      </c>
      <c r="N10" s="43"/>
      <c r="O10" s="44"/>
      <c r="P10" s="43">
        <f t="shared" ref="P10:P41" si="5">$H10      +$J10      +$L10      +$N10</f>
        <v>11157000</v>
      </c>
      <c r="Q10" s="44">
        <f t="shared" ref="Q10:Q41" si="6">$I10      +$K10      +$M10      +$O10</f>
        <v>11472930</v>
      </c>
      <c r="R10" s="24">
        <f t="shared" ref="R10:R41" si="7">IF(($J10      =0),0,((($L10      -$J10      )/$J10      )*100))</f>
        <v>-66.29406706792777</v>
      </c>
      <c r="S10" s="25">
        <f t="shared" ref="S10:S41" si="8">IF(($K10      =0),0,((($M10      -$K10      )/$K10      )*100))</f>
        <v>-62.318020478917546</v>
      </c>
      <c r="T10" s="24">
        <f t="shared" ref="T10:T41" si="9">IF(($E10      =0),0,(($P10      /$E10      )*100))</f>
        <v>86.65631067961165</v>
      </c>
      <c r="U10" s="26">
        <f t="shared" ref="U10:U41" si="10">IF(($E10      =0),0,(($Q10      /$E10      )*100))</f>
        <v>89.110135922330102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7312000</v>
      </c>
      <c r="C13" s="42"/>
      <c r="D13" s="42"/>
      <c r="E13" s="42">
        <f t="shared" si="4"/>
        <v>7312000</v>
      </c>
      <c r="F13" s="43">
        <v>7312000</v>
      </c>
      <c r="G13" s="44">
        <v>7312000</v>
      </c>
      <c r="H13" s="43">
        <v>2845000</v>
      </c>
      <c r="I13" s="44">
        <v>3251676</v>
      </c>
      <c r="J13" s="43">
        <v>1177000</v>
      </c>
      <c r="K13" s="44">
        <v>2753024</v>
      </c>
      <c r="L13" s="43">
        <v>885000</v>
      </c>
      <c r="M13" s="44">
        <v>617461</v>
      </c>
      <c r="N13" s="43"/>
      <c r="O13" s="44"/>
      <c r="P13" s="43">
        <f t="shared" si="5"/>
        <v>4907000</v>
      </c>
      <c r="Q13" s="44">
        <f t="shared" si="6"/>
        <v>6622161</v>
      </c>
      <c r="R13" s="24">
        <f t="shared" si="7"/>
        <v>-24.808836023789294</v>
      </c>
      <c r="S13" s="25">
        <f t="shared" si="8"/>
        <v>-77.571535881997406</v>
      </c>
      <c r="T13" s="24">
        <f t="shared" si="9"/>
        <v>67.108862144420129</v>
      </c>
      <c r="U13" s="26">
        <f t="shared" si="10"/>
        <v>90.565659190371989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29000000</v>
      </c>
      <c r="D20" s="42"/>
      <c r="E20" s="42">
        <f t="shared" si="4"/>
        <v>29000000</v>
      </c>
      <c r="F20" s="43">
        <v>29000000</v>
      </c>
      <c r="G20" s="44">
        <v>29000000</v>
      </c>
      <c r="H20" s="43"/>
      <c r="I20" s="44">
        <v>7115662</v>
      </c>
      <c r="J20" s="43"/>
      <c r="K20" s="44">
        <v>1710940</v>
      </c>
      <c r="L20" s="43"/>
      <c r="M20" s="44">
        <v>907512</v>
      </c>
      <c r="N20" s="43"/>
      <c r="O20" s="44"/>
      <c r="P20" s="43">
        <f t="shared" si="5"/>
        <v>0</v>
      </c>
      <c r="Q20" s="44">
        <f t="shared" si="6"/>
        <v>9734114</v>
      </c>
      <c r="R20" s="24">
        <f t="shared" si="7"/>
        <v>0</v>
      </c>
      <c r="S20" s="25">
        <f t="shared" si="8"/>
        <v>-46.958280243608776</v>
      </c>
      <c r="T20" s="24">
        <f t="shared" si="9"/>
        <v>0</v>
      </c>
      <c r="U20" s="26">
        <f t="shared" si="10"/>
        <v>33.565910344827586</v>
      </c>
      <c r="V20" s="43">
        <v>9192000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3727000</v>
      </c>
      <c r="C28" s="39">
        <f t="shared" si="11"/>
        <v>0</v>
      </c>
      <c r="D28" s="39">
        <f t="shared" si="11"/>
        <v>0</v>
      </c>
      <c r="E28" s="39">
        <f t="shared" si="11"/>
        <v>3727000</v>
      </c>
      <c r="F28" s="40">
        <f t="shared" si="11"/>
        <v>3727000</v>
      </c>
      <c r="G28" s="41">
        <f t="shared" si="11"/>
        <v>3727000</v>
      </c>
      <c r="H28" s="40">
        <f t="shared" si="11"/>
        <v>1292000</v>
      </c>
      <c r="I28" s="41">
        <f t="shared" si="11"/>
        <v>1294540</v>
      </c>
      <c r="J28" s="40">
        <f t="shared" si="11"/>
        <v>832000</v>
      </c>
      <c r="K28" s="41">
        <f t="shared" si="11"/>
        <v>836564</v>
      </c>
      <c r="L28" s="40">
        <f t="shared" si="11"/>
        <v>586000</v>
      </c>
      <c r="M28" s="41">
        <f t="shared" si="11"/>
        <v>625779</v>
      </c>
      <c r="N28" s="40">
        <f t="shared" si="11"/>
        <v>0</v>
      </c>
      <c r="O28" s="41">
        <f t="shared" si="11"/>
        <v>0</v>
      </c>
      <c r="P28" s="40">
        <f t="shared" si="11"/>
        <v>2710000</v>
      </c>
      <c r="Q28" s="41">
        <f t="shared" si="11"/>
        <v>2756883</v>
      </c>
      <c r="R28" s="20">
        <f t="shared" si="7"/>
        <v>-29.567307692307693</v>
      </c>
      <c r="S28" s="21">
        <f t="shared" si="8"/>
        <v>-25.196518138480741</v>
      </c>
      <c r="T28" s="20">
        <f t="shared" si="9"/>
        <v>72.712637510061711</v>
      </c>
      <c r="U28" s="22">
        <f t="shared" si="10"/>
        <v>73.970566138985788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1202000</v>
      </c>
      <c r="I31" s="44">
        <v>1202391</v>
      </c>
      <c r="J31" s="43">
        <v>492000</v>
      </c>
      <c r="K31" s="44">
        <v>492354</v>
      </c>
      <c r="L31" s="43">
        <v>171000</v>
      </c>
      <c r="M31" s="44">
        <v>213304</v>
      </c>
      <c r="N31" s="43"/>
      <c r="O31" s="44"/>
      <c r="P31" s="43">
        <f t="shared" si="5"/>
        <v>1865000</v>
      </c>
      <c r="Q31" s="44">
        <f t="shared" si="6"/>
        <v>1908049</v>
      </c>
      <c r="R31" s="24">
        <f t="shared" si="7"/>
        <v>-65.243902439024396</v>
      </c>
      <c r="S31" s="25">
        <f t="shared" si="8"/>
        <v>-56.67670009789704</v>
      </c>
      <c r="T31" s="24">
        <f t="shared" si="9"/>
        <v>77.708333333333329</v>
      </c>
      <c r="U31" s="26">
        <f t="shared" si="10"/>
        <v>79.50204166666667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1327000</v>
      </c>
      <c r="C33" s="42"/>
      <c r="D33" s="42"/>
      <c r="E33" s="42">
        <f t="shared" si="4"/>
        <v>1327000</v>
      </c>
      <c r="F33" s="43">
        <v>1327000</v>
      </c>
      <c r="G33" s="44">
        <v>1327000</v>
      </c>
      <c r="H33" s="43">
        <v>90000</v>
      </c>
      <c r="I33" s="44">
        <v>92149</v>
      </c>
      <c r="J33" s="43">
        <v>340000</v>
      </c>
      <c r="K33" s="44">
        <v>344210</v>
      </c>
      <c r="L33" s="43">
        <v>415000</v>
      </c>
      <c r="M33" s="44">
        <v>412475</v>
      </c>
      <c r="N33" s="43"/>
      <c r="O33" s="44"/>
      <c r="P33" s="43">
        <f t="shared" si="5"/>
        <v>845000</v>
      </c>
      <c r="Q33" s="44">
        <f t="shared" si="6"/>
        <v>848834</v>
      </c>
      <c r="R33" s="24">
        <f t="shared" si="7"/>
        <v>22.058823529411764</v>
      </c>
      <c r="S33" s="25">
        <f t="shared" si="8"/>
        <v>19.832369774265711</v>
      </c>
      <c r="T33" s="24">
        <f t="shared" si="9"/>
        <v>63.677467972871135</v>
      </c>
      <c r="U33" s="26">
        <f t="shared" si="10"/>
        <v>63.966390354182366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11322000</v>
      </c>
      <c r="C43" s="45">
        <f t="shared" si="20"/>
        <v>0</v>
      </c>
      <c r="D43" s="45">
        <f t="shared" si="20"/>
        <v>0</v>
      </c>
      <c r="E43" s="45">
        <f t="shared" si="20"/>
        <v>11322000</v>
      </c>
      <c r="F43" s="46">
        <f t="shared" si="20"/>
        <v>10294000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11322000</v>
      </c>
      <c r="C44" s="39">
        <f t="shared" si="22"/>
        <v>0</v>
      </c>
      <c r="D44" s="39">
        <f t="shared" si="22"/>
        <v>0</v>
      </c>
      <c r="E44" s="39">
        <f t="shared" si="22"/>
        <v>11322000</v>
      </c>
      <c r="F44" s="40">
        <f t="shared" si="22"/>
        <v>10294000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11322000</v>
      </c>
      <c r="C46" s="42"/>
      <c r="D46" s="42"/>
      <c r="E46" s="42">
        <f t="shared" si="13"/>
        <v>11322000</v>
      </c>
      <c r="F46" s="43">
        <v>10294000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35236000</v>
      </c>
      <c r="C61" s="39">
        <f t="shared" si="26"/>
        <v>29000000</v>
      </c>
      <c r="D61" s="39">
        <f t="shared" si="26"/>
        <v>0</v>
      </c>
      <c r="E61" s="39">
        <f t="shared" si="26"/>
        <v>64236000</v>
      </c>
      <c r="F61" s="40">
        <f t="shared" si="26"/>
        <v>63208000</v>
      </c>
      <c r="G61" s="41">
        <f t="shared" si="26"/>
        <v>52914000</v>
      </c>
      <c r="H61" s="40">
        <f t="shared" si="26"/>
        <v>12184000</v>
      </c>
      <c r="I61" s="41">
        <f t="shared" si="26"/>
        <v>20064230</v>
      </c>
      <c r="J61" s="40">
        <f t="shared" si="26"/>
        <v>4335000</v>
      </c>
      <c r="K61" s="41">
        <f t="shared" si="26"/>
        <v>7530724</v>
      </c>
      <c r="L61" s="40">
        <f t="shared" si="26"/>
        <v>2255000</v>
      </c>
      <c r="M61" s="41">
        <f t="shared" si="26"/>
        <v>2991134</v>
      </c>
      <c r="N61" s="40">
        <f t="shared" si="26"/>
        <v>0</v>
      </c>
      <c r="O61" s="41">
        <f t="shared" si="26"/>
        <v>0</v>
      </c>
      <c r="P61" s="40">
        <f t="shared" si="26"/>
        <v>18774000</v>
      </c>
      <c r="Q61" s="41">
        <f t="shared" si="26"/>
        <v>30586088</v>
      </c>
      <c r="R61" s="20">
        <f t="shared" si="16"/>
        <v>-47.981545559400232</v>
      </c>
      <c r="S61" s="21">
        <f t="shared" si="17"/>
        <v>-60.280923852739789</v>
      </c>
      <c r="T61" s="20">
        <f t="shared" si="18"/>
        <v>29.226601905473565</v>
      </c>
      <c r="U61" s="22">
        <f t="shared" si="19"/>
        <v>47.615181518151815</v>
      </c>
      <c r="V61" s="40">
        <f t="shared" ref="V61:W61" si="27">+V8+V43</f>
        <v>9192000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35236000</v>
      </c>
      <c r="C65" s="48">
        <f t="shared" si="30"/>
        <v>29000000</v>
      </c>
      <c r="D65" s="48">
        <f t="shared" si="30"/>
        <v>0</v>
      </c>
      <c r="E65" s="48">
        <f t="shared" si="30"/>
        <v>64236000</v>
      </c>
      <c r="F65" s="49">
        <f t="shared" si="30"/>
        <v>63208000</v>
      </c>
      <c r="G65" s="50">
        <f t="shared" si="30"/>
        <v>52914000</v>
      </c>
      <c r="H65" s="49">
        <f t="shared" si="30"/>
        <v>12184000</v>
      </c>
      <c r="I65" s="50">
        <f t="shared" si="30"/>
        <v>20064230</v>
      </c>
      <c r="J65" s="49">
        <f t="shared" si="30"/>
        <v>4335000</v>
      </c>
      <c r="K65" s="50">
        <f t="shared" si="30"/>
        <v>7530724</v>
      </c>
      <c r="L65" s="49">
        <f t="shared" si="30"/>
        <v>2255000</v>
      </c>
      <c r="M65" s="51">
        <f t="shared" si="30"/>
        <v>2991134</v>
      </c>
      <c r="N65" s="49">
        <f t="shared" si="30"/>
        <v>0</v>
      </c>
      <c r="O65" s="50">
        <f t="shared" si="30"/>
        <v>0</v>
      </c>
      <c r="P65" s="49">
        <f t="shared" si="30"/>
        <v>18774000</v>
      </c>
      <c r="Q65" s="50">
        <f t="shared" si="30"/>
        <v>30586088</v>
      </c>
      <c r="R65" s="34">
        <f t="shared" si="16"/>
        <v>-47.981545559400232</v>
      </c>
      <c r="S65" s="35">
        <f t="shared" si="17"/>
        <v>-60.280923852739789</v>
      </c>
      <c r="T65" s="34">
        <f t="shared" si="18"/>
        <v>29.226601905473565</v>
      </c>
      <c r="U65" s="35">
        <f t="shared" si="19"/>
        <v>47.615181518151815</v>
      </c>
      <c r="V65" s="49">
        <f>+V61+V62</f>
        <v>9192000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80307000</v>
      </c>
      <c r="C8" s="36">
        <f t="shared" si="0"/>
        <v>32000000</v>
      </c>
      <c r="D8" s="36">
        <f t="shared" si="0"/>
        <v>0</v>
      </c>
      <c r="E8" s="36">
        <f t="shared" si="0"/>
        <v>112307000</v>
      </c>
      <c r="F8" s="37">
        <f t="shared" si="0"/>
        <v>112307000</v>
      </c>
      <c r="G8" s="38">
        <f t="shared" si="0"/>
        <v>112307000</v>
      </c>
      <c r="H8" s="37">
        <f t="shared" si="0"/>
        <v>10485000</v>
      </c>
      <c r="I8" s="38">
        <f t="shared" si="0"/>
        <v>12839079</v>
      </c>
      <c r="J8" s="37">
        <f t="shared" si="0"/>
        <v>30022000</v>
      </c>
      <c r="K8" s="38">
        <f t="shared" si="0"/>
        <v>11202017</v>
      </c>
      <c r="L8" s="37">
        <f t="shared" si="0"/>
        <v>14947000</v>
      </c>
      <c r="M8" s="38">
        <f t="shared" si="0"/>
        <v>25250445</v>
      </c>
      <c r="N8" s="37">
        <f t="shared" si="0"/>
        <v>0</v>
      </c>
      <c r="O8" s="38">
        <f t="shared" si="0"/>
        <v>0</v>
      </c>
      <c r="P8" s="37">
        <f t="shared" si="0"/>
        <v>55454000</v>
      </c>
      <c r="Q8" s="38">
        <f t="shared" si="0"/>
        <v>49291541</v>
      </c>
      <c r="R8" s="16">
        <f>IF(($J8       =0),0,((($L8       -$J8       )/$J8       )*100))</f>
        <v>-50.213177003530738</v>
      </c>
      <c r="S8" s="17">
        <f>IF(($K8       =0),0,((($M8       -$K8       )/$K8       )*100))</f>
        <v>125.40980789441758</v>
      </c>
      <c r="T8" s="16">
        <f>IF(($E8       =0),0,(($P8       /$E8       )*100))</f>
        <v>49.377153694783047</v>
      </c>
      <c r="U8" s="18">
        <f>IF(($E8       =0),0,(($Q8       /$E8       )*100))</f>
        <v>43.889998842458617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76308000</v>
      </c>
      <c r="C9" s="39">
        <f t="shared" si="2"/>
        <v>32000000</v>
      </c>
      <c r="D9" s="39">
        <f t="shared" si="2"/>
        <v>0</v>
      </c>
      <c r="E9" s="39">
        <f t="shared" si="2"/>
        <v>108308000</v>
      </c>
      <c r="F9" s="40">
        <f t="shared" si="2"/>
        <v>108308000</v>
      </c>
      <c r="G9" s="41">
        <f t="shared" si="2"/>
        <v>108308000</v>
      </c>
      <c r="H9" s="40">
        <f t="shared" si="2"/>
        <v>8592000</v>
      </c>
      <c r="I9" s="41">
        <f t="shared" si="2"/>
        <v>9846667</v>
      </c>
      <c r="J9" s="40">
        <f t="shared" si="2"/>
        <v>29694000</v>
      </c>
      <c r="K9" s="41">
        <f t="shared" si="2"/>
        <v>10038091</v>
      </c>
      <c r="L9" s="40">
        <f t="shared" si="2"/>
        <v>14883000</v>
      </c>
      <c r="M9" s="41">
        <f t="shared" si="2"/>
        <v>26076043</v>
      </c>
      <c r="N9" s="40">
        <f t="shared" si="2"/>
        <v>0</v>
      </c>
      <c r="O9" s="41">
        <f t="shared" si="2"/>
        <v>0</v>
      </c>
      <c r="P9" s="40">
        <f t="shared" si="2"/>
        <v>53169000</v>
      </c>
      <c r="Q9" s="41">
        <f t="shared" si="2"/>
        <v>45960801</v>
      </c>
      <c r="R9" s="20">
        <f>IF(($J9       =0),0,((($L9       -$J9       )/$J9       )*100))</f>
        <v>-49.878763386542737</v>
      </c>
      <c r="S9" s="21">
        <f>IF(($K9       =0),0,((($M9       -$K9       )/$K9       )*100))</f>
        <v>159.77093652568004</v>
      </c>
      <c r="T9" s="20">
        <f>IF(($E9       =0),0,(($P9       /$E9       )*100))</f>
        <v>49.090556560918863</v>
      </c>
      <c r="U9" s="22">
        <f>IF(($E9       =0),0,(($Q9       /$E9       )*100))</f>
        <v>42.435278095800868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39723000</v>
      </c>
      <c r="C10" s="42"/>
      <c r="D10" s="42"/>
      <c r="E10" s="42">
        <f t="shared" ref="E10:E41" si="4">$B10      +$C10      +$D10</f>
        <v>39723000</v>
      </c>
      <c r="F10" s="43">
        <v>39723000</v>
      </c>
      <c r="G10" s="44">
        <v>39723000</v>
      </c>
      <c r="H10" s="43">
        <v>8512000</v>
      </c>
      <c r="I10" s="44">
        <v>9846667</v>
      </c>
      <c r="J10" s="43">
        <v>16102000</v>
      </c>
      <c r="K10" s="44">
        <v>5781839</v>
      </c>
      <c r="L10" s="43">
        <v>8359000</v>
      </c>
      <c r="M10" s="44">
        <v>18044456</v>
      </c>
      <c r="N10" s="43"/>
      <c r="O10" s="44"/>
      <c r="P10" s="43">
        <f t="shared" ref="P10:P41" si="5">$H10      +$J10      +$L10      +$N10</f>
        <v>32973000</v>
      </c>
      <c r="Q10" s="44">
        <f t="shared" ref="Q10:Q41" si="6">$I10      +$K10      +$M10      +$O10</f>
        <v>33672962</v>
      </c>
      <c r="R10" s="24">
        <f t="shared" ref="R10:R41" si="7">IF(($J10      =0),0,((($L10      -$J10      )/$J10      )*100))</f>
        <v>-48.08719413737424</v>
      </c>
      <c r="S10" s="25">
        <f t="shared" ref="S10:S41" si="8">IF(($K10      =0),0,((($M10      -$K10      )/$K10      )*100))</f>
        <v>212.08852408377336</v>
      </c>
      <c r="T10" s="24">
        <f t="shared" ref="T10:T41" si="9">IF(($E10      =0),0,(($P10      /$E10      )*100))</f>
        <v>83.007325730684983</v>
      </c>
      <c r="U10" s="26">
        <f t="shared" ref="U10:U41" si="10">IF(($E10      =0),0,(($Q10      /$E10      )*100))</f>
        <v>84.769433325781023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17440000</v>
      </c>
      <c r="C13" s="42"/>
      <c r="D13" s="42"/>
      <c r="E13" s="42">
        <f t="shared" si="4"/>
        <v>17440000</v>
      </c>
      <c r="F13" s="43">
        <v>17440000</v>
      </c>
      <c r="G13" s="44">
        <v>17440000</v>
      </c>
      <c r="H13" s="43"/>
      <c r="I13" s="44"/>
      <c r="J13" s="43">
        <v>7143000</v>
      </c>
      <c r="K13" s="44">
        <v>4256252</v>
      </c>
      <c r="L13" s="43">
        <v>4910000</v>
      </c>
      <c r="M13" s="44">
        <v>8031587</v>
      </c>
      <c r="N13" s="43"/>
      <c r="O13" s="44"/>
      <c r="P13" s="43">
        <f t="shared" si="5"/>
        <v>12053000</v>
      </c>
      <c r="Q13" s="44">
        <f t="shared" si="6"/>
        <v>12287839</v>
      </c>
      <c r="R13" s="24">
        <f t="shared" si="7"/>
        <v>-31.261374772504553</v>
      </c>
      <c r="S13" s="25">
        <f t="shared" si="8"/>
        <v>88.700927482677244</v>
      </c>
      <c r="T13" s="24">
        <f t="shared" si="9"/>
        <v>69.111238532110093</v>
      </c>
      <c r="U13" s="26">
        <f t="shared" si="10"/>
        <v>70.457792431192658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19145000</v>
      </c>
      <c r="C20" s="42">
        <v>32000000</v>
      </c>
      <c r="D20" s="42"/>
      <c r="E20" s="42">
        <f t="shared" si="4"/>
        <v>51145000</v>
      </c>
      <c r="F20" s="43">
        <v>51145000</v>
      </c>
      <c r="G20" s="44">
        <v>51145000</v>
      </c>
      <c r="H20" s="43">
        <v>80000</v>
      </c>
      <c r="I20" s="44"/>
      <c r="J20" s="43">
        <v>6449000</v>
      </c>
      <c r="K20" s="44"/>
      <c r="L20" s="43">
        <v>1614000</v>
      </c>
      <c r="M20" s="44"/>
      <c r="N20" s="43"/>
      <c r="O20" s="44"/>
      <c r="P20" s="43">
        <f t="shared" si="5"/>
        <v>8143000</v>
      </c>
      <c r="Q20" s="44">
        <f t="shared" si="6"/>
        <v>0</v>
      </c>
      <c r="R20" s="24">
        <f t="shared" si="7"/>
        <v>-74.972864009924024</v>
      </c>
      <c r="S20" s="25">
        <f t="shared" si="8"/>
        <v>0</v>
      </c>
      <c r="T20" s="24">
        <f t="shared" si="9"/>
        <v>15.921399941343239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3999000</v>
      </c>
      <c r="C28" s="39">
        <f t="shared" si="11"/>
        <v>0</v>
      </c>
      <c r="D28" s="39">
        <f t="shared" si="11"/>
        <v>0</v>
      </c>
      <c r="E28" s="39">
        <f t="shared" si="11"/>
        <v>3999000</v>
      </c>
      <c r="F28" s="40">
        <f t="shared" si="11"/>
        <v>3999000</v>
      </c>
      <c r="G28" s="41">
        <f t="shared" si="11"/>
        <v>3999000</v>
      </c>
      <c r="H28" s="40">
        <f t="shared" si="11"/>
        <v>1893000</v>
      </c>
      <c r="I28" s="41">
        <f t="shared" si="11"/>
        <v>2992412</v>
      </c>
      <c r="J28" s="40">
        <f t="shared" si="11"/>
        <v>328000</v>
      </c>
      <c r="K28" s="41">
        <f t="shared" si="11"/>
        <v>1163926</v>
      </c>
      <c r="L28" s="40">
        <f t="shared" si="11"/>
        <v>64000</v>
      </c>
      <c r="M28" s="41">
        <f t="shared" si="11"/>
        <v>-825598</v>
      </c>
      <c r="N28" s="40">
        <f t="shared" si="11"/>
        <v>0</v>
      </c>
      <c r="O28" s="41">
        <f t="shared" si="11"/>
        <v>0</v>
      </c>
      <c r="P28" s="40">
        <f t="shared" si="11"/>
        <v>2285000</v>
      </c>
      <c r="Q28" s="41">
        <f t="shared" si="11"/>
        <v>3330740</v>
      </c>
      <c r="R28" s="20">
        <f t="shared" si="7"/>
        <v>-80.487804878048792</v>
      </c>
      <c r="S28" s="21">
        <f t="shared" si="8"/>
        <v>-170.93217266389789</v>
      </c>
      <c r="T28" s="20">
        <f t="shared" si="9"/>
        <v>57.139284821205308</v>
      </c>
      <c r="U28" s="22">
        <f t="shared" si="10"/>
        <v>83.28932233058265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2200000</v>
      </c>
      <c r="C31" s="42"/>
      <c r="D31" s="42"/>
      <c r="E31" s="42">
        <f t="shared" si="4"/>
        <v>2200000</v>
      </c>
      <c r="F31" s="43">
        <v>2200000</v>
      </c>
      <c r="G31" s="44">
        <v>2200000</v>
      </c>
      <c r="H31" s="43">
        <v>1443000</v>
      </c>
      <c r="I31" s="44">
        <v>1442753</v>
      </c>
      <c r="J31" s="43">
        <v>52000</v>
      </c>
      <c r="K31" s="44">
        <v>40238</v>
      </c>
      <c r="L31" s="43">
        <v>64000</v>
      </c>
      <c r="M31" s="44">
        <v>48750</v>
      </c>
      <c r="N31" s="43"/>
      <c r="O31" s="44"/>
      <c r="P31" s="43">
        <f t="shared" si="5"/>
        <v>1559000</v>
      </c>
      <c r="Q31" s="44">
        <f t="shared" si="6"/>
        <v>1531741</v>
      </c>
      <c r="R31" s="24">
        <f t="shared" si="7"/>
        <v>23.076923076923077</v>
      </c>
      <c r="S31" s="25">
        <f t="shared" si="8"/>
        <v>21.154132909190317</v>
      </c>
      <c r="T31" s="24">
        <f t="shared" si="9"/>
        <v>70.86363636363636</v>
      </c>
      <c r="U31" s="26">
        <f t="shared" si="10"/>
        <v>69.624590909090912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1799000</v>
      </c>
      <c r="C33" s="42"/>
      <c r="D33" s="42"/>
      <c r="E33" s="42">
        <f t="shared" si="4"/>
        <v>1799000</v>
      </c>
      <c r="F33" s="43">
        <v>1799000</v>
      </c>
      <c r="G33" s="44">
        <v>1799000</v>
      </c>
      <c r="H33" s="43">
        <v>450000</v>
      </c>
      <c r="I33" s="44">
        <v>1549659</v>
      </c>
      <c r="J33" s="43">
        <v>276000</v>
      </c>
      <c r="K33" s="44">
        <v>1123688</v>
      </c>
      <c r="L33" s="43"/>
      <c r="M33" s="44">
        <v>-874348</v>
      </c>
      <c r="N33" s="43"/>
      <c r="O33" s="44"/>
      <c r="P33" s="43">
        <f t="shared" si="5"/>
        <v>726000</v>
      </c>
      <c r="Q33" s="44">
        <f t="shared" si="6"/>
        <v>1798999</v>
      </c>
      <c r="R33" s="24">
        <f t="shared" si="7"/>
        <v>-100</v>
      </c>
      <c r="S33" s="25">
        <f t="shared" si="8"/>
        <v>-177.81056663415467</v>
      </c>
      <c r="T33" s="24">
        <f t="shared" si="9"/>
        <v>40.355753196220121</v>
      </c>
      <c r="U33" s="26">
        <f t="shared" si="10"/>
        <v>99.999944413563085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66622000</v>
      </c>
      <c r="C43" s="45">
        <f t="shared" si="20"/>
        <v>0</v>
      </c>
      <c r="D43" s="45">
        <f t="shared" si="20"/>
        <v>0</v>
      </c>
      <c r="E43" s="45">
        <f t="shared" si="20"/>
        <v>66622000</v>
      </c>
      <c r="F43" s="46">
        <f t="shared" si="20"/>
        <v>64840000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66622000</v>
      </c>
      <c r="C44" s="39">
        <f t="shared" si="22"/>
        <v>0</v>
      </c>
      <c r="D44" s="39">
        <f t="shared" si="22"/>
        <v>0</v>
      </c>
      <c r="E44" s="39">
        <f t="shared" si="22"/>
        <v>66622000</v>
      </c>
      <c r="F44" s="40">
        <f t="shared" si="22"/>
        <v>64840000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19622000</v>
      </c>
      <c r="C46" s="42"/>
      <c r="D46" s="42"/>
      <c r="E46" s="42">
        <f t="shared" si="13"/>
        <v>19622000</v>
      </c>
      <c r="F46" s="43">
        <v>17840000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 t="shared" si="13"/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146929000</v>
      </c>
      <c r="C61" s="39">
        <f t="shared" si="26"/>
        <v>32000000</v>
      </c>
      <c r="D61" s="39">
        <f t="shared" si="26"/>
        <v>0</v>
      </c>
      <c r="E61" s="39">
        <f t="shared" si="26"/>
        <v>178929000</v>
      </c>
      <c r="F61" s="40">
        <f t="shared" si="26"/>
        <v>177147000</v>
      </c>
      <c r="G61" s="41">
        <f t="shared" si="26"/>
        <v>112307000</v>
      </c>
      <c r="H61" s="40">
        <f t="shared" si="26"/>
        <v>10485000</v>
      </c>
      <c r="I61" s="41">
        <f t="shared" si="26"/>
        <v>12839079</v>
      </c>
      <c r="J61" s="40">
        <f t="shared" si="26"/>
        <v>30022000</v>
      </c>
      <c r="K61" s="41">
        <f t="shared" si="26"/>
        <v>11202017</v>
      </c>
      <c r="L61" s="40">
        <f t="shared" si="26"/>
        <v>14947000</v>
      </c>
      <c r="M61" s="41">
        <f t="shared" si="26"/>
        <v>25250445</v>
      </c>
      <c r="N61" s="40">
        <f t="shared" si="26"/>
        <v>0</v>
      </c>
      <c r="O61" s="41">
        <f t="shared" si="26"/>
        <v>0</v>
      </c>
      <c r="P61" s="40">
        <f t="shared" si="26"/>
        <v>55454000</v>
      </c>
      <c r="Q61" s="41">
        <f t="shared" si="26"/>
        <v>49291541</v>
      </c>
      <c r="R61" s="20">
        <f t="shared" si="16"/>
        <v>-50.213177003530738</v>
      </c>
      <c r="S61" s="21">
        <f t="shared" si="17"/>
        <v>125.40980789441758</v>
      </c>
      <c r="T61" s="20">
        <f t="shared" si="18"/>
        <v>30.992181256252483</v>
      </c>
      <c r="U61" s="22">
        <f t="shared" si="19"/>
        <v>27.548100643271912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146929000</v>
      </c>
      <c r="C65" s="48">
        <f t="shared" si="30"/>
        <v>32000000</v>
      </c>
      <c r="D65" s="48">
        <f t="shared" si="30"/>
        <v>0</v>
      </c>
      <c r="E65" s="48">
        <f t="shared" si="30"/>
        <v>178929000</v>
      </c>
      <c r="F65" s="49">
        <f t="shared" si="30"/>
        <v>177147000</v>
      </c>
      <c r="G65" s="50">
        <f t="shared" si="30"/>
        <v>112307000</v>
      </c>
      <c r="H65" s="49">
        <f t="shared" si="30"/>
        <v>10485000</v>
      </c>
      <c r="I65" s="50">
        <f t="shared" si="30"/>
        <v>12839079</v>
      </c>
      <c r="J65" s="49">
        <f t="shared" si="30"/>
        <v>30022000</v>
      </c>
      <c r="K65" s="50">
        <f t="shared" si="30"/>
        <v>11202017</v>
      </c>
      <c r="L65" s="49">
        <f t="shared" si="30"/>
        <v>14947000</v>
      </c>
      <c r="M65" s="51">
        <f t="shared" si="30"/>
        <v>25250445</v>
      </c>
      <c r="N65" s="49">
        <f t="shared" si="30"/>
        <v>0</v>
      </c>
      <c r="O65" s="50">
        <f t="shared" si="30"/>
        <v>0</v>
      </c>
      <c r="P65" s="49">
        <f t="shared" si="30"/>
        <v>55454000</v>
      </c>
      <c r="Q65" s="50">
        <f t="shared" si="30"/>
        <v>49291541</v>
      </c>
      <c r="R65" s="34">
        <f t="shared" si="16"/>
        <v>-50.213177003530738</v>
      </c>
      <c r="S65" s="35">
        <f t="shared" si="17"/>
        <v>125.40980789441758</v>
      </c>
      <c r="T65" s="34">
        <f t="shared" si="18"/>
        <v>30.992181256252483</v>
      </c>
      <c r="U65" s="35">
        <f t="shared" si="19"/>
        <v>27.548100643271912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72190000</v>
      </c>
      <c r="C8" s="36">
        <f t="shared" si="0"/>
        <v>30200000</v>
      </c>
      <c r="D8" s="36">
        <f t="shared" si="0"/>
        <v>0</v>
      </c>
      <c r="E8" s="36">
        <f t="shared" si="0"/>
        <v>102390000</v>
      </c>
      <c r="F8" s="37">
        <f t="shared" si="0"/>
        <v>102390000</v>
      </c>
      <c r="G8" s="38">
        <f t="shared" si="0"/>
        <v>102390000</v>
      </c>
      <c r="H8" s="37">
        <f t="shared" si="0"/>
        <v>19504000</v>
      </c>
      <c r="I8" s="38">
        <f t="shared" si="0"/>
        <v>20734121</v>
      </c>
      <c r="J8" s="37">
        <f t="shared" si="0"/>
        <v>20098000</v>
      </c>
      <c r="K8" s="38">
        <f t="shared" si="0"/>
        <v>22381061</v>
      </c>
      <c r="L8" s="37">
        <f t="shared" si="0"/>
        <v>17554000</v>
      </c>
      <c r="M8" s="38">
        <f t="shared" si="0"/>
        <v>22964229</v>
      </c>
      <c r="N8" s="37">
        <f t="shared" si="0"/>
        <v>0</v>
      </c>
      <c r="O8" s="38">
        <f t="shared" si="0"/>
        <v>0</v>
      </c>
      <c r="P8" s="37">
        <f t="shared" si="0"/>
        <v>57156000</v>
      </c>
      <c r="Q8" s="38">
        <f t="shared" si="0"/>
        <v>66079411</v>
      </c>
      <c r="R8" s="16">
        <f>IF(($J8       =0),0,((($L8       -$J8       )/$J8       )*100))</f>
        <v>-12.657975918001791</v>
      </c>
      <c r="S8" s="17">
        <f>IF(($K8       =0),0,((($M8       -$K8       )/$K8       )*100))</f>
        <v>2.6056316096899965</v>
      </c>
      <c r="T8" s="16">
        <f>IF(($E8       =0),0,(($P8       /$E8       )*100))</f>
        <v>55.821857603281565</v>
      </c>
      <c r="U8" s="18">
        <f>IF(($E8       =0),0,(($Q8       /$E8       )*100))</f>
        <v>64.536977243871476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64574000</v>
      </c>
      <c r="C9" s="39">
        <f t="shared" si="2"/>
        <v>30200000</v>
      </c>
      <c r="D9" s="39">
        <f t="shared" si="2"/>
        <v>0</v>
      </c>
      <c r="E9" s="39">
        <f t="shared" si="2"/>
        <v>94774000</v>
      </c>
      <c r="F9" s="40">
        <f t="shared" si="2"/>
        <v>94774000</v>
      </c>
      <c r="G9" s="41">
        <f t="shared" si="2"/>
        <v>94774000</v>
      </c>
      <c r="H9" s="40">
        <f t="shared" si="2"/>
        <v>18803000</v>
      </c>
      <c r="I9" s="41">
        <f t="shared" si="2"/>
        <v>18454824</v>
      </c>
      <c r="J9" s="40">
        <f t="shared" si="2"/>
        <v>18055000</v>
      </c>
      <c r="K9" s="41">
        <f t="shared" si="2"/>
        <v>20319264</v>
      </c>
      <c r="L9" s="40">
        <f t="shared" si="2"/>
        <v>15135000</v>
      </c>
      <c r="M9" s="41">
        <f t="shared" si="2"/>
        <v>21284281</v>
      </c>
      <c r="N9" s="40">
        <f t="shared" si="2"/>
        <v>0</v>
      </c>
      <c r="O9" s="41">
        <f t="shared" si="2"/>
        <v>0</v>
      </c>
      <c r="P9" s="40">
        <f t="shared" si="2"/>
        <v>51993000</v>
      </c>
      <c r="Q9" s="41">
        <f t="shared" si="2"/>
        <v>60058369</v>
      </c>
      <c r="R9" s="20">
        <f>IF(($J9       =0),0,((($L9       -$J9       )/$J9       )*100))</f>
        <v>-16.172805317086681</v>
      </c>
      <c r="S9" s="21">
        <f>IF(($K9       =0),0,((($M9       -$K9       )/$K9       )*100))</f>
        <v>4.7492714303037742</v>
      </c>
      <c r="T9" s="20">
        <f>IF(($E9       =0),0,(($P9       /$E9       )*100))</f>
        <v>54.859982695676024</v>
      </c>
      <c r="U9" s="22">
        <f>IF(($E9       =0),0,(($Q9       /$E9       )*100))</f>
        <v>63.37008989807331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37021000</v>
      </c>
      <c r="C10" s="42"/>
      <c r="D10" s="42"/>
      <c r="E10" s="42">
        <f t="shared" ref="E10:E41" si="4">$B10      +$C10      +$D10</f>
        <v>37021000</v>
      </c>
      <c r="F10" s="43">
        <v>37021000</v>
      </c>
      <c r="G10" s="44">
        <v>37021000</v>
      </c>
      <c r="H10" s="43">
        <v>12433000</v>
      </c>
      <c r="I10" s="44">
        <v>12447277</v>
      </c>
      <c r="J10" s="43">
        <v>11768000</v>
      </c>
      <c r="K10" s="44">
        <v>11962887</v>
      </c>
      <c r="L10" s="43">
        <v>7399000</v>
      </c>
      <c r="M10" s="44">
        <v>11010045</v>
      </c>
      <c r="N10" s="43"/>
      <c r="O10" s="44"/>
      <c r="P10" s="43">
        <f t="shared" ref="P10:P41" si="5">$H10      +$J10      +$L10      +$N10</f>
        <v>31600000</v>
      </c>
      <c r="Q10" s="44">
        <f t="shared" ref="Q10:Q41" si="6">$I10      +$K10      +$M10      +$O10</f>
        <v>35420209</v>
      </c>
      <c r="R10" s="24">
        <f t="shared" ref="R10:R41" si="7">IF(($J10      =0),0,((($L10      -$J10      )/$J10      )*100))</f>
        <v>-37.12610469068661</v>
      </c>
      <c r="S10" s="25">
        <f t="shared" ref="S10:S41" si="8">IF(($K10      =0),0,((($M10      -$K10      )/$K10      )*100))</f>
        <v>-7.9649837033485316</v>
      </c>
      <c r="T10" s="24">
        <f t="shared" ref="T10:T41" si="9">IF(($E10      =0),0,(($P10      /$E10      )*100))</f>
        <v>85.356959563490989</v>
      </c>
      <c r="U10" s="26">
        <f t="shared" ref="U10:U41" si="10">IF(($E10      =0),0,(($Q10      /$E10      )*100))</f>
        <v>95.675992004537974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12297000</v>
      </c>
      <c r="C13" s="42"/>
      <c r="D13" s="42"/>
      <c r="E13" s="42">
        <f t="shared" si="4"/>
        <v>12297000</v>
      </c>
      <c r="F13" s="43">
        <v>12297000</v>
      </c>
      <c r="G13" s="44">
        <v>12297000</v>
      </c>
      <c r="H13" s="43">
        <v>1922000</v>
      </c>
      <c r="I13" s="44">
        <v>1437821</v>
      </c>
      <c r="J13" s="43">
        <v>3079000</v>
      </c>
      <c r="K13" s="44">
        <v>3675771</v>
      </c>
      <c r="L13" s="43">
        <v>2420000</v>
      </c>
      <c r="M13" s="44">
        <v>4111594</v>
      </c>
      <c r="N13" s="43"/>
      <c r="O13" s="44"/>
      <c r="P13" s="43">
        <f t="shared" si="5"/>
        <v>7421000</v>
      </c>
      <c r="Q13" s="44">
        <f t="shared" si="6"/>
        <v>9225186</v>
      </c>
      <c r="R13" s="24">
        <f t="shared" si="7"/>
        <v>-21.403052939265997</v>
      </c>
      <c r="S13" s="25">
        <f t="shared" si="8"/>
        <v>11.856641776650395</v>
      </c>
      <c r="T13" s="24">
        <f t="shared" si="9"/>
        <v>60.348052370496873</v>
      </c>
      <c r="U13" s="26">
        <f t="shared" si="10"/>
        <v>75.01980970968529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15256000</v>
      </c>
      <c r="C20" s="42">
        <v>30200000</v>
      </c>
      <c r="D20" s="42"/>
      <c r="E20" s="42">
        <f t="shared" si="4"/>
        <v>45456000</v>
      </c>
      <c r="F20" s="43">
        <v>45456000</v>
      </c>
      <c r="G20" s="44">
        <v>45456000</v>
      </c>
      <c r="H20" s="43">
        <v>4448000</v>
      </c>
      <c r="I20" s="44">
        <v>4569726</v>
      </c>
      <c r="J20" s="43">
        <v>3208000</v>
      </c>
      <c r="K20" s="44">
        <v>4680606</v>
      </c>
      <c r="L20" s="43">
        <v>5316000</v>
      </c>
      <c r="M20" s="44">
        <v>6162642</v>
      </c>
      <c r="N20" s="43"/>
      <c r="O20" s="44"/>
      <c r="P20" s="43">
        <f t="shared" si="5"/>
        <v>12972000</v>
      </c>
      <c r="Q20" s="44">
        <f t="shared" si="6"/>
        <v>15412974</v>
      </c>
      <c r="R20" s="24">
        <f t="shared" si="7"/>
        <v>65.710723192019955</v>
      </c>
      <c r="S20" s="25">
        <f t="shared" si="8"/>
        <v>31.663335901376872</v>
      </c>
      <c r="T20" s="24">
        <f t="shared" si="9"/>
        <v>28.537486800422386</v>
      </c>
      <c r="U20" s="26">
        <f t="shared" si="10"/>
        <v>33.907457761351637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7616000</v>
      </c>
      <c r="C28" s="39">
        <f t="shared" si="11"/>
        <v>0</v>
      </c>
      <c r="D28" s="39">
        <f t="shared" si="11"/>
        <v>0</v>
      </c>
      <c r="E28" s="39">
        <f t="shared" si="11"/>
        <v>7616000</v>
      </c>
      <c r="F28" s="40">
        <f t="shared" si="11"/>
        <v>7616000</v>
      </c>
      <c r="G28" s="41">
        <f t="shared" si="11"/>
        <v>7616000</v>
      </c>
      <c r="H28" s="40">
        <f t="shared" si="11"/>
        <v>701000</v>
      </c>
      <c r="I28" s="41">
        <f t="shared" si="11"/>
        <v>2279297</v>
      </c>
      <c r="J28" s="40">
        <f t="shared" si="11"/>
        <v>2043000</v>
      </c>
      <c r="K28" s="41">
        <f t="shared" si="11"/>
        <v>2061797</v>
      </c>
      <c r="L28" s="40">
        <f t="shared" si="11"/>
        <v>2419000</v>
      </c>
      <c r="M28" s="41">
        <f t="shared" si="11"/>
        <v>1679948</v>
      </c>
      <c r="N28" s="40">
        <f t="shared" si="11"/>
        <v>0</v>
      </c>
      <c r="O28" s="41">
        <f t="shared" si="11"/>
        <v>0</v>
      </c>
      <c r="P28" s="40">
        <f t="shared" si="11"/>
        <v>5163000</v>
      </c>
      <c r="Q28" s="41">
        <f t="shared" si="11"/>
        <v>6021042</v>
      </c>
      <c r="R28" s="20">
        <f t="shared" si="7"/>
        <v>18.404307391091532</v>
      </c>
      <c r="S28" s="21">
        <f t="shared" si="8"/>
        <v>-18.520203492390376</v>
      </c>
      <c r="T28" s="20">
        <f t="shared" si="9"/>
        <v>67.79149159663865</v>
      </c>
      <c r="U28" s="22">
        <f t="shared" si="10"/>
        <v>79.057799369747897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297000</v>
      </c>
      <c r="I31" s="44">
        <v>186208</v>
      </c>
      <c r="J31" s="43">
        <v>452000</v>
      </c>
      <c r="K31" s="44">
        <v>1348787</v>
      </c>
      <c r="L31" s="43">
        <v>102000</v>
      </c>
      <c r="M31" s="44">
        <v>162623</v>
      </c>
      <c r="N31" s="43"/>
      <c r="O31" s="44"/>
      <c r="P31" s="43">
        <f t="shared" si="5"/>
        <v>851000</v>
      </c>
      <c r="Q31" s="44">
        <f t="shared" si="6"/>
        <v>1697618</v>
      </c>
      <c r="R31" s="24">
        <f t="shared" si="7"/>
        <v>-77.43362831858407</v>
      </c>
      <c r="S31" s="25">
        <f t="shared" si="8"/>
        <v>-87.943018430634339</v>
      </c>
      <c r="T31" s="24">
        <f t="shared" si="9"/>
        <v>28.366666666666667</v>
      </c>
      <c r="U31" s="26">
        <f t="shared" si="10"/>
        <v>56.587266666666672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1616000</v>
      </c>
      <c r="C33" s="42"/>
      <c r="D33" s="42"/>
      <c r="E33" s="42">
        <f t="shared" si="4"/>
        <v>1616000</v>
      </c>
      <c r="F33" s="43">
        <v>1616000</v>
      </c>
      <c r="G33" s="44">
        <v>1616000</v>
      </c>
      <c r="H33" s="43">
        <v>404000</v>
      </c>
      <c r="I33" s="44">
        <v>415274</v>
      </c>
      <c r="J33" s="43">
        <v>397000</v>
      </c>
      <c r="K33" s="44">
        <v>396825</v>
      </c>
      <c r="L33" s="43">
        <v>569000</v>
      </c>
      <c r="M33" s="44">
        <v>568825</v>
      </c>
      <c r="N33" s="43"/>
      <c r="O33" s="44"/>
      <c r="P33" s="43">
        <f t="shared" si="5"/>
        <v>1370000</v>
      </c>
      <c r="Q33" s="44">
        <f t="shared" si="6"/>
        <v>1380924</v>
      </c>
      <c r="R33" s="24">
        <f t="shared" si="7"/>
        <v>43.324937027707811</v>
      </c>
      <c r="S33" s="25">
        <f t="shared" si="8"/>
        <v>43.344043344043342</v>
      </c>
      <c r="T33" s="24">
        <f t="shared" si="9"/>
        <v>84.777227722772281</v>
      </c>
      <c r="U33" s="26">
        <f t="shared" si="10"/>
        <v>85.453217821782175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>
        <v>1677815</v>
      </c>
      <c r="J36" s="43">
        <v>1194000</v>
      </c>
      <c r="K36" s="44">
        <v>316185</v>
      </c>
      <c r="L36" s="43">
        <v>1748000</v>
      </c>
      <c r="M36" s="44">
        <v>948500</v>
      </c>
      <c r="N36" s="43"/>
      <c r="O36" s="44"/>
      <c r="P36" s="43">
        <f t="shared" si="5"/>
        <v>2942000</v>
      </c>
      <c r="Q36" s="44">
        <f t="shared" si="6"/>
        <v>2942500</v>
      </c>
      <c r="R36" s="24">
        <f t="shared" si="7"/>
        <v>46.39865996649916</v>
      </c>
      <c r="S36" s="25">
        <f t="shared" si="8"/>
        <v>199.98260512042</v>
      </c>
      <c r="T36" s="24">
        <f t="shared" si="9"/>
        <v>98.066666666666663</v>
      </c>
      <c r="U36" s="26">
        <f t="shared" si="10"/>
        <v>98.083333333333329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9660000</v>
      </c>
      <c r="C43" s="45">
        <f t="shared" si="20"/>
        <v>0</v>
      </c>
      <c r="D43" s="45">
        <f t="shared" si="20"/>
        <v>0</v>
      </c>
      <c r="E43" s="45">
        <f t="shared" si="20"/>
        <v>9660000</v>
      </c>
      <c r="F43" s="46">
        <f t="shared" si="20"/>
        <v>8783000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9660000</v>
      </c>
      <c r="C44" s="39">
        <f t="shared" si="22"/>
        <v>0</v>
      </c>
      <c r="D44" s="39">
        <f t="shared" si="22"/>
        <v>0</v>
      </c>
      <c r="E44" s="39">
        <f t="shared" si="22"/>
        <v>9660000</v>
      </c>
      <c r="F44" s="40">
        <f t="shared" si="22"/>
        <v>8783000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9660000</v>
      </c>
      <c r="C46" s="42"/>
      <c r="D46" s="42"/>
      <c r="E46" s="42">
        <f t="shared" si="13"/>
        <v>9660000</v>
      </c>
      <c r="F46" s="43">
        <v>8783000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81850000</v>
      </c>
      <c r="C61" s="39">
        <f t="shared" si="26"/>
        <v>30200000</v>
      </c>
      <c r="D61" s="39">
        <f t="shared" si="26"/>
        <v>0</v>
      </c>
      <c r="E61" s="39">
        <f t="shared" si="26"/>
        <v>112050000</v>
      </c>
      <c r="F61" s="40">
        <f t="shared" si="26"/>
        <v>111173000</v>
      </c>
      <c r="G61" s="41">
        <f t="shared" si="26"/>
        <v>102390000</v>
      </c>
      <c r="H61" s="40">
        <f t="shared" si="26"/>
        <v>19504000</v>
      </c>
      <c r="I61" s="41">
        <f t="shared" si="26"/>
        <v>20734121</v>
      </c>
      <c r="J61" s="40">
        <f t="shared" si="26"/>
        <v>20098000</v>
      </c>
      <c r="K61" s="41">
        <f t="shared" si="26"/>
        <v>22381061</v>
      </c>
      <c r="L61" s="40">
        <f t="shared" si="26"/>
        <v>17554000</v>
      </c>
      <c r="M61" s="41">
        <f t="shared" si="26"/>
        <v>22964229</v>
      </c>
      <c r="N61" s="40">
        <f t="shared" si="26"/>
        <v>0</v>
      </c>
      <c r="O61" s="41">
        <f t="shared" si="26"/>
        <v>0</v>
      </c>
      <c r="P61" s="40">
        <f t="shared" si="26"/>
        <v>57156000</v>
      </c>
      <c r="Q61" s="41">
        <f t="shared" si="26"/>
        <v>66079411</v>
      </c>
      <c r="R61" s="20">
        <f t="shared" si="16"/>
        <v>-12.657975918001791</v>
      </c>
      <c r="S61" s="21">
        <f t="shared" si="17"/>
        <v>2.6056316096899965</v>
      </c>
      <c r="T61" s="20">
        <f t="shared" si="18"/>
        <v>51.009370816599727</v>
      </c>
      <c r="U61" s="22">
        <f t="shared" si="19"/>
        <v>58.973146809460061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81850000</v>
      </c>
      <c r="C65" s="48">
        <f t="shared" si="30"/>
        <v>30200000</v>
      </c>
      <c r="D65" s="48">
        <f t="shared" si="30"/>
        <v>0</v>
      </c>
      <c r="E65" s="48">
        <f t="shared" si="30"/>
        <v>112050000</v>
      </c>
      <c r="F65" s="49">
        <f t="shared" si="30"/>
        <v>111173000</v>
      </c>
      <c r="G65" s="50">
        <f t="shared" si="30"/>
        <v>102390000</v>
      </c>
      <c r="H65" s="49">
        <f t="shared" si="30"/>
        <v>19504000</v>
      </c>
      <c r="I65" s="50">
        <f t="shared" si="30"/>
        <v>20734121</v>
      </c>
      <c r="J65" s="49">
        <f t="shared" si="30"/>
        <v>20098000</v>
      </c>
      <c r="K65" s="50">
        <f t="shared" si="30"/>
        <v>22381061</v>
      </c>
      <c r="L65" s="49">
        <f t="shared" si="30"/>
        <v>17554000</v>
      </c>
      <c r="M65" s="51">
        <f t="shared" si="30"/>
        <v>22964229</v>
      </c>
      <c r="N65" s="49">
        <f t="shared" si="30"/>
        <v>0</v>
      </c>
      <c r="O65" s="50">
        <f t="shared" si="30"/>
        <v>0</v>
      </c>
      <c r="P65" s="49">
        <f t="shared" si="30"/>
        <v>57156000</v>
      </c>
      <c r="Q65" s="50">
        <f t="shared" si="30"/>
        <v>66079411</v>
      </c>
      <c r="R65" s="34">
        <f t="shared" si="16"/>
        <v>-12.657975918001791</v>
      </c>
      <c r="S65" s="35">
        <f t="shared" si="17"/>
        <v>2.6056316096899965</v>
      </c>
      <c r="T65" s="34">
        <f t="shared" si="18"/>
        <v>51.009370816599727</v>
      </c>
      <c r="U65" s="35">
        <f t="shared" si="19"/>
        <v>58.973146809460061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4921000</v>
      </c>
      <c r="C8" s="36">
        <f t="shared" si="0"/>
        <v>0</v>
      </c>
      <c r="D8" s="36">
        <f t="shared" si="0"/>
        <v>0</v>
      </c>
      <c r="E8" s="36">
        <f t="shared" si="0"/>
        <v>4921000</v>
      </c>
      <c r="F8" s="37">
        <f t="shared" si="0"/>
        <v>4921000</v>
      </c>
      <c r="G8" s="38">
        <f t="shared" si="0"/>
        <v>4921000</v>
      </c>
      <c r="H8" s="37">
        <f t="shared" si="0"/>
        <v>1106000</v>
      </c>
      <c r="I8" s="38">
        <f t="shared" si="0"/>
        <v>1389090</v>
      </c>
      <c r="J8" s="37">
        <f t="shared" si="0"/>
        <v>1892000</v>
      </c>
      <c r="K8" s="38">
        <f t="shared" si="0"/>
        <v>1735186</v>
      </c>
      <c r="L8" s="37">
        <f t="shared" si="0"/>
        <v>984000</v>
      </c>
      <c r="M8" s="38">
        <f t="shared" si="0"/>
        <v>793294</v>
      </c>
      <c r="N8" s="37">
        <f t="shared" si="0"/>
        <v>0</v>
      </c>
      <c r="O8" s="38">
        <f t="shared" si="0"/>
        <v>0</v>
      </c>
      <c r="P8" s="37">
        <f t="shared" si="0"/>
        <v>3982000</v>
      </c>
      <c r="Q8" s="38">
        <f t="shared" si="0"/>
        <v>3917570</v>
      </c>
      <c r="R8" s="16">
        <f>IF(($J8       =0),0,((($L8       -$J8       )/$J8       )*100))</f>
        <v>-47.991543340380552</v>
      </c>
      <c r="S8" s="17">
        <f>IF(($K8       =0),0,((($M8       -$K8       )/$K8       )*100))</f>
        <v>-54.281904072531702</v>
      </c>
      <c r="T8" s="16">
        <f>IF(($E8       =0),0,(($P8       /$E8       )*100))</f>
        <v>80.918512497459872</v>
      </c>
      <c r="U8" s="18">
        <f>IF(($E8       =0),0,(($Q8       /$E8       )*100))</f>
        <v>79.609225767120506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2626000</v>
      </c>
      <c r="C9" s="39">
        <f t="shared" si="2"/>
        <v>0</v>
      </c>
      <c r="D9" s="39">
        <f t="shared" si="2"/>
        <v>0</v>
      </c>
      <c r="E9" s="39">
        <f t="shared" si="2"/>
        <v>2626000</v>
      </c>
      <c r="F9" s="40">
        <f t="shared" si="2"/>
        <v>2626000</v>
      </c>
      <c r="G9" s="41">
        <f t="shared" si="2"/>
        <v>2626000</v>
      </c>
      <c r="H9" s="40">
        <f t="shared" si="2"/>
        <v>617000</v>
      </c>
      <c r="I9" s="41">
        <f t="shared" si="2"/>
        <v>785036</v>
      </c>
      <c r="J9" s="40">
        <f t="shared" si="2"/>
        <v>826000</v>
      </c>
      <c r="K9" s="41">
        <f t="shared" si="2"/>
        <v>668855</v>
      </c>
      <c r="L9" s="40">
        <f t="shared" si="2"/>
        <v>768000</v>
      </c>
      <c r="M9" s="41">
        <f t="shared" si="2"/>
        <v>549155</v>
      </c>
      <c r="N9" s="40">
        <f t="shared" si="2"/>
        <v>0</v>
      </c>
      <c r="O9" s="41">
        <f t="shared" si="2"/>
        <v>0</v>
      </c>
      <c r="P9" s="40">
        <f t="shared" si="2"/>
        <v>2211000</v>
      </c>
      <c r="Q9" s="41">
        <f t="shared" si="2"/>
        <v>2003046</v>
      </c>
      <c r="R9" s="20">
        <f>IF(($J9       =0),0,((($L9       -$J9       )/$J9       )*100))</f>
        <v>-7.021791767554479</v>
      </c>
      <c r="S9" s="21">
        <f>IF(($K9       =0),0,((($M9       -$K9       )/$K9       )*100))</f>
        <v>-17.896255541186058</v>
      </c>
      <c r="T9" s="20">
        <f>IF(($E9       =0),0,(($P9       /$E9       )*100))</f>
        <v>84.196496572734191</v>
      </c>
      <c r="U9" s="22">
        <f>IF(($E9       =0),0,(($Q9       /$E9       )*100))</f>
        <v>76.277456207159176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2626000</v>
      </c>
      <c r="C16" s="42"/>
      <c r="D16" s="42"/>
      <c r="E16" s="42">
        <f t="shared" si="4"/>
        <v>2626000</v>
      </c>
      <c r="F16" s="43">
        <v>2626000</v>
      </c>
      <c r="G16" s="44">
        <v>2626000</v>
      </c>
      <c r="H16" s="43">
        <v>617000</v>
      </c>
      <c r="I16" s="44">
        <v>785036</v>
      </c>
      <c r="J16" s="43">
        <v>826000</v>
      </c>
      <c r="K16" s="44">
        <v>668855</v>
      </c>
      <c r="L16" s="43">
        <v>768000</v>
      </c>
      <c r="M16" s="44">
        <v>549155</v>
      </c>
      <c r="N16" s="43"/>
      <c r="O16" s="44"/>
      <c r="P16" s="43">
        <f t="shared" si="5"/>
        <v>2211000</v>
      </c>
      <c r="Q16" s="44">
        <f t="shared" si="6"/>
        <v>2003046</v>
      </c>
      <c r="R16" s="24">
        <f t="shared" si="7"/>
        <v>-7.021791767554479</v>
      </c>
      <c r="S16" s="25">
        <f t="shared" si="8"/>
        <v>-17.896255541186058</v>
      </c>
      <c r="T16" s="24">
        <f t="shared" si="9"/>
        <v>84.196496572734191</v>
      </c>
      <c r="U16" s="26">
        <f t="shared" si="10"/>
        <v>76.277456207159176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2295000</v>
      </c>
      <c r="C28" s="39">
        <f t="shared" si="11"/>
        <v>0</v>
      </c>
      <c r="D28" s="39">
        <f t="shared" si="11"/>
        <v>0</v>
      </c>
      <c r="E28" s="39">
        <f t="shared" si="11"/>
        <v>2295000</v>
      </c>
      <c r="F28" s="40">
        <f t="shared" si="11"/>
        <v>2295000</v>
      </c>
      <c r="G28" s="41">
        <f t="shared" si="11"/>
        <v>2295000</v>
      </c>
      <c r="H28" s="40">
        <f t="shared" si="11"/>
        <v>489000</v>
      </c>
      <c r="I28" s="41">
        <f t="shared" si="11"/>
        <v>604054</v>
      </c>
      <c r="J28" s="40">
        <f t="shared" si="11"/>
        <v>1066000</v>
      </c>
      <c r="K28" s="41">
        <f t="shared" si="11"/>
        <v>1066331</v>
      </c>
      <c r="L28" s="40">
        <f t="shared" si="11"/>
        <v>216000</v>
      </c>
      <c r="M28" s="41">
        <f t="shared" si="11"/>
        <v>244139</v>
      </c>
      <c r="N28" s="40">
        <f t="shared" si="11"/>
        <v>0</v>
      </c>
      <c r="O28" s="41">
        <f t="shared" si="11"/>
        <v>0</v>
      </c>
      <c r="P28" s="40">
        <f t="shared" si="11"/>
        <v>1771000</v>
      </c>
      <c r="Q28" s="41">
        <f t="shared" si="11"/>
        <v>1914524</v>
      </c>
      <c r="R28" s="20">
        <f t="shared" si="7"/>
        <v>-79.737335834896811</v>
      </c>
      <c r="S28" s="21">
        <f t="shared" si="8"/>
        <v>-77.104763905391479</v>
      </c>
      <c r="T28" s="20">
        <f t="shared" si="9"/>
        <v>77.167755991285404</v>
      </c>
      <c r="U28" s="22">
        <f t="shared" si="10"/>
        <v>83.42152505446623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165000</v>
      </c>
      <c r="I31" s="44">
        <v>164305</v>
      </c>
      <c r="J31" s="43">
        <v>618000</v>
      </c>
      <c r="K31" s="44">
        <v>617731</v>
      </c>
      <c r="L31" s="43">
        <v>8000</v>
      </c>
      <c r="M31" s="44">
        <v>33739</v>
      </c>
      <c r="N31" s="43"/>
      <c r="O31" s="44"/>
      <c r="P31" s="43">
        <f t="shared" si="5"/>
        <v>791000</v>
      </c>
      <c r="Q31" s="44">
        <f t="shared" si="6"/>
        <v>815775</v>
      </c>
      <c r="R31" s="24">
        <f t="shared" si="7"/>
        <v>-98.70550161812298</v>
      </c>
      <c r="S31" s="25">
        <f t="shared" si="8"/>
        <v>-94.538237517624992</v>
      </c>
      <c r="T31" s="24">
        <f t="shared" si="9"/>
        <v>79.100000000000009</v>
      </c>
      <c r="U31" s="26">
        <f t="shared" si="10"/>
        <v>81.577500000000001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1295000</v>
      </c>
      <c r="C33" s="42"/>
      <c r="D33" s="42"/>
      <c r="E33" s="42">
        <f t="shared" si="4"/>
        <v>1295000</v>
      </c>
      <c r="F33" s="43">
        <v>1295000</v>
      </c>
      <c r="G33" s="44">
        <v>1295000</v>
      </c>
      <c r="H33" s="43">
        <v>324000</v>
      </c>
      <c r="I33" s="44">
        <v>439749</v>
      </c>
      <c r="J33" s="43">
        <v>448000</v>
      </c>
      <c r="K33" s="44">
        <v>448600</v>
      </c>
      <c r="L33" s="43">
        <v>208000</v>
      </c>
      <c r="M33" s="44">
        <v>210400</v>
      </c>
      <c r="N33" s="43"/>
      <c r="O33" s="44"/>
      <c r="P33" s="43">
        <f t="shared" si="5"/>
        <v>980000</v>
      </c>
      <c r="Q33" s="44">
        <f t="shared" si="6"/>
        <v>1098749</v>
      </c>
      <c r="R33" s="24">
        <f t="shared" si="7"/>
        <v>-53.571428571428569</v>
      </c>
      <c r="S33" s="25">
        <f t="shared" si="8"/>
        <v>-53.098528756130179</v>
      </c>
      <c r="T33" s="24">
        <f t="shared" si="9"/>
        <v>75.675675675675677</v>
      </c>
      <c r="U33" s="26">
        <f t="shared" si="10"/>
        <v>84.845482625482632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4921000</v>
      </c>
      <c r="C61" s="39">
        <f t="shared" si="26"/>
        <v>0</v>
      </c>
      <c r="D61" s="39">
        <f t="shared" si="26"/>
        <v>0</v>
      </c>
      <c r="E61" s="39">
        <f t="shared" si="26"/>
        <v>4921000</v>
      </c>
      <c r="F61" s="40">
        <f t="shared" si="26"/>
        <v>4921000</v>
      </c>
      <c r="G61" s="41">
        <f t="shared" si="26"/>
        <v>4921000</v>
      </c>
      <c r="H61" s="40">
        <f t="shared" si="26"/>
        <v>1106000</v>
      </c>
      <c r="I61" s="41">
        <f t="shared" si="26"/>
        <v>1389090</v>
      </c>
      <c r="J61" s="40">
        <f t="shared" si="26"/>
        <v>1892000</v>
      </c>
      <c r="K61" s="41">
        <f t="shared" si="26"/>
        <v>1735186</v>
      </c>
      <c r="L61" s="40">
        <f t="shared" si="26"/>
        <v>984000</v>
      </c>
      <c r="M61" s="41">
        <f t="shared" si="26"/>
        <v>793294</v>
      </c>
      <c r="N61" s="40">
        <f t="shared" si="26"/>
        <v>0</v>
      </c>
      <c r="O61" s="41">
        <f t="shared" si="26"/>
        <v>0</v>
      </c>
      <c r="P61" s="40">
        <f t="shared" si="26"/>
        <v>3982000</v>
      </c>
      <c r="Q61" s="41">
        <f t="shared" si="26"/>
        <v>3917570</v>
      </c>
      <c r="R61" s="20">
        <f t="shared" si="16"/>
        <v>-47.991543340380552</v>
      </c>
      <c r="S61" s="21">
        <f t="shared" si="17"/>
        <v>-54.281904072531702</v>
      </c>
      <c r="T61" s="20">
        <f t="shared" si="18"/>
        <v>80.918512497459872</v>
      </c>
      <c r="U61" s="22">
        <f t="shared" si="19"/>
        <v>79.609225767120506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4921000</v>
      </c>
      <c r="C65" s="48">
        <f t="shared" si="30"/>
        <v>0</v>
      </c>
      <c r="D65" s="48">
        <f t="shared" si="30"/>
        <v>0</v>
      </c>
      <c r="E65" s="48">
        <f t="shared" si="30"/>
        <v>4921000</v>
      </c>
      <c r="F65" s="49">
        <f t="shared" si="30"/>
        <v>4921000</v>
      </c>
      <c r="G65" s="50">
        <f t="shared" si="30"/>
        <v>4921000</v>
      </c>
      <c r="H65" s="49">
        <f t="shared" si="30"/>
        <v>1106000</v>
      </c>
      <c r="I65" s="50">
        <f t="shared" si="30"/>
        <v>1389090</v>
      </c>
      <c r="J65" s="49">
        <f t="shared" si="30"/>
        <v>1892000</v>
      </c>
      <c r="K65" s="50">
        <f t="shared" si="30"/>
        <v>1735186</v>
      </c>
      <c r="L65" s="49">
        <f t="shared" si="30"/>
        <v>984000</v>
      </c>
      <c r="M65" s="51">
        <f t="shared" si="30"/>
        <v>793294</v>
      </c>
      <c r="N65" s="49">
        <f t="shared" si="30"/>
        <v>0</v>
      </c>
      <c r="O65" s="50">
        <f t="shared" si="30"/>
        <v>0</v>
      </c>
      <c r="P65" s="49">
        <f t="shared" si="30"/>
        <v>3982000</v>
      </c>
      <c r="Q65" s="50">
        <f t="shared" si="30"/>
        <v>3917570</v>
      </c>
      <c r="R65" s="34">
        <f t="shared" si="16"/>
        <v>-47.991543340380552</v>
      </c>
      <c r="S65" s="35">
        <f t="shared" si="17"/>
        <v>-54.281904072531702</v>
      </c>
      <c r="T65" s="34">
        <f t="shared" si="18"/>
        <v>80.918512497459872</v>
      </c>
      <c r="U65" s="35">
        <f t="shared" si="19"/>
        <v>79.609225767120506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92444000</v>
      </c>
      <c r="C8" s="36">
        <f t="shared" si="0"/>
        <v>32680000</v>
      </c>
      <c r="D8" s="36">
        <f t="shared" si="0"/>
        <v>0</v>
      </c>
      <c r="E8" s="36">
        <f t="shared" si="0"/>
        <v>125124000</v>
      </c>
      <c r="F8" s="37">
        <f t="shared" si="0"/>
        <v>125124000</v>
      </c>
      <c r="G8" s="38">
        <f t="shared" si="0"/>
        <v>125124000</v>
      </c>
      <c r="H8" s="37">
        <f t="shared" si="0"/>
        <v>28130000</v>
      </c>
      <c r="I8" s="38">
        <f t="shared" si="0"/>
        <v>22063445</v>
      </c>
      <c r="J8" s="37">
        <f t="shared" si="0"/>
        <v>24340000</v>
      </c>
      <c r="K8" s="38">
        <f t="shared" si="0"/>
        <v>39864617</v>
      </c>
      <c r="L8" s="37">
        <f t="shared" si="0"/>
        <v>10795000</v>
      </c>
      <c r="M8" s="38">
        <f t="shared" si="0"/>
        <v>6352280</v>
      </c>
      <c r="N8" s="37">
        <f t="shared" si="0"/>
        <v>0</v>
      </c>
      <c r="O8" s="38">
        <f t="shared" si="0"/>
        <v>0</v>
      </c>
      <c r="P8" s="37">
        <f t="shared" si="0"/>
        <v>63265000</v>
      </c>
      <c r="Q8" s="38">
        <f t="shared" si="0"/>
        <v>68280342</v>
      </c>
      <c r="R8" s="16">
        <f>IF(($J8       =0),0,((($L8       -$J8       )/$J8       )*100))</f>
        <v>-55.649137222678711</v>
      </c>
      <c r="S8" s="17">
        <f>IF(($K8       =0),0,((($M8       -$K8       )/$K8       )*100))</f>
        <v>-84.065368043044288</v>
      </c>
      <c r="T8" s="16">
        <f>IF(($E8       =0),0,(($P8       /$E8       )*100))</f>
        <v>50.561842652089126</v>
      </c>
      <c r="U8" s="18">
        <f>IF(($E8       =0),0,(($Q8       /$E8       )*100))</f>
        <v>54.570140021099064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78642000</v>
      </c>
      <c r="C9" s="39">
        <f t="shared" si="2"/>
        <v>32680000</v>
      </c>
      <c r="D9" s="39">
        <f t="shared" si="2"/>
        <v>0</v>
      </c>
      <c r="E9" s="39">
        <f t="shared" si="2"/>
        <v>111322000</v>
      </c>
      <c r="F9" s="40">
        <f t="shared" si="2"/>
        <v>111322000</v>
      </c>
      <c r="G9" s="41">
        <f t="shared" si="2"/>
        <v>111322000</v>
      </c>
      <c r="H9" s="40">
        <f t="shared" si="2"/>
        <v>27089000</v>
      </c>
      <c r="I9" s="41">
        <f t="shared" si="2"/>
        <v>20753052</v>
      </c>
      <c r="J9" s="40">
        <f t="shared" si="2"/>
        <v>22249000</v>
      </c>
      <c r="K9" s="41">
        <f t="shared" si="2"/>
        <v>37727184</v>
      </c>
      <c r="L9" s="40">
        <f t="shared" si="2"/>
        <v>9864000</v>
      </c>
      <c r="M9" s="41">
        <f t="shared" si="2"/>
        <v>5680180</v>
      </c>
      <c r="N9" s="40">
        <f t="shared" si="2"/>
        <v>0</v>
      </c>
      <c r="O9" s="41">
        <f t="shared" si="2"/>
        <v>0</v>
      </c>
      <c r="P9" s="40">
        <f t="shared" si="2"/>
        <v>59202000</v>
      </c>
      <c r="Q9" s="41">
        <f t="shared" si="2"/>
        <v>64160416</v>
      </c>
      <c r="R9" s="20">
        <f>IF(($J9       =0),0,((($L9       -$J9       )/$J9       )*100))</f>
        <v>-55.665423165086068</v>
      </c>
      <c r="S9" s="21">
        <f>IF(($K9       =0),0,((($M9       -$K9       )/$K9       )*100))</f>
        <v>-84.944065796164381</v>
      </c>
      <c r="T9" s="20">
        <f>IF(($E9       =0),0,(($P9       /$E9       )*100))</f>
        <v>53.18086272255259</v>
      </c>
      <c r="U9" s="22">
        <f>IF(($E9       =0),0,(($Q9       /$E9       )*100))</f>
        <v>57.634983201882825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48097000</v>
      </c>
      <c r="C10" s="42"/>
      <c r="D10" s="42"/>
      <c r="E10" s="42">
        <f t="shared" ref="E10:E41" si="4">$B10      +$C10      +$D10</f>
        <v>48097000</v>
      </c>
      <c r="F10" s="43">
        <v>48097000</v>
      </c>
      <c r="G10" s="44">
        <v>48097000</v>
      </c>
      <c r="H10" s="43">
        <v>27089000</v>
      </c>
      <c r="I10" s="44">
        <v>15434983</v>
      </c>
      <c r="J10" s="43">
        <v>7333000</v>
      </c>
      <c r="K10" s="44">
        <v>18337987</v>
      </c>
      <c r="L10" s="43">
        <v>6328000</v>
      </c>
      <c r="M10" s="44">
        <v>3859089</v>
      </c>
      <c r="N10" s="43"/>
      <c r="O10" s="44"/>
      <c r="P10" s="43">
        <f t="shared" ref="P10:P41" si="5">$H10      +$J10      +$L10      +$N10</f>
        <v>40750000</v>
      </c>
      <c r="Q10" s="44">
        <f t="shared" ref="Q10:Q41" si="6">$I10      +$K10      +$M10      +$O10</f>
        <v>37632059</v>
      </c>
      <c r="R10" s="24">
        <f t="shared" ref="R10:R41" si="7">IF(($J10      =0),0,((($L10      -$J10      )/$J10      )*100))</f>
        <v>-13.705168416746217</v>
      </c>
      <c r="S10" s="25">
        <f t="shared" ref="S10:S41" si="8">IF(($K10      =0),0,((($M10      -$K10      )/$K10      )*100))</f>
        <v>-78.955765428342815</v>
      </c>
      <c r="T10" s="24">
        <f t="shared" ref="T10:T41" si="9">IF(($E10      =0),0,(($P10      /$E10      )*100))</f>
        <v>84.724618999105971</v>
      </c>
      <c r="U10" s="26">
        <f t="shared" ref="U10:U41" si="10">IF(($E10      =0),0,(($Q10      /$E10      )*100))</f>
        <v>78.242008857101268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3129000</v>
      </c>
      <c r="C13" s="42"/>
      <c r="D13" s="42"/>
      <c r="E13" s="42">
        <f t="shared" si="4"/>
        <v>3129000</v>
      </c>
      <c r="F13" s="43">
        <v>3129000</v>
      </c>
      <c r="G13" s="44">
        <v>3129000</v>
      </c>
      <c r="H13" s="43"/>
      <c r="I13" s="44"/>
      <c r="J13" s="43">
        <v>1406000</v>
      </c>
      <c r="K13" s="44">
        <v>1206900</v>
      </c>
      <c r="L13" s="43">
        <v>1647000</v>
      </c>
      <c r="M13" s="44">
        <v>447443</v>
      </c>
      <c r="N13" s="43"/>
      <c r="O13" s="44"/>
      <c r="P13" s="43">
        <f t="shared" si="5"/>
        <v>3053000</v>
      </c>
      <c r="Q13" s="44">
        <f t="shared" si="6"/>
        <v>1654343</v>
      </c>
      <c r="R13" s="24">
        <f t="shared" si="7"/>
        <v>17.140825035561878</v>
      </c>
      <c r="S13" s="25">
        <f t="shared" si="8"/>
        <v>-62.926257353550419</v>
      </c>
      <c r="T13" s="24">
        <f t="shared" si="9"/>
        <v>97.571108980504945</v>
      </c>
      <c r="U13" s="26">
        <f t="shared" si="10"/>
        <v>52.871300735059123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27416000</v>
      </c>
      <c r="C20" s="42">
        <v>32680000</v>
      </c>
      <c r="D20" s="42"/>
      <c r="E20" s="42">
        <f t="shared" si="4"/>
        <v>60096000</v>
      </c>
      <c r="F20" s="43">
        <v>60096000</v>
      </c>
      <c r="G20" s="44">
        <v>60096000</v>
      </c>
      <c r="H20" s="43"/>
      <c r="I20" s="44">
        <v>5318069</v>
      </c>
      <c r="J20" s="43">
        <v>13510000</v>
      </c>
      <c r="K20" s="44">
        <v>18182297</v>
      </c>
      <c r="L20" s="43">
        <v>1889000</v>
      </c>
      <c r="M20" s="44">
        <v>1373648</v>
      </c>
      <c r="N20" s="43"/>
      <c r="O20" s="44"/>
      <c r="P20" s="43">
        <f t="shared" si="5"/>
        <v>15399000</v>
      </c>
      <c r="Q20" s="44">
        <f t="shared" si="6"/>
        <v>24874014</v>
      </c>
      <c r="R20" s="24">
        <f t="shared" si="7"/>
        <v>-86.017764618800882</v>
      </c>
      <c r="S20" s="25">
        <f t="shared" si="8"/>
        <v>-92.445134957370897</v>
      </c>
      <c r="T20" s="24">
        <f t="shared" si="9"/>
        <v>25.624001597444092</v>
      </c>
      <c r="U20" s="26">
        <f t="shared" si="10"/>
        <v>41.390465255591053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13802000</v>
      </c>
      <c r="C28" s="39">
        <f t="shared" si="11"/>
        <v>0</v>
      </c>
      <c r="D28" s="39">
        <f t="shared" si="11"/>
        <v>0</v>
      </c>
      <c r="E28" s="39">
        <f t="shared" si="11"/>
        <v>13802000</v>
      </c>
      <c r="F28" s="40">
        <f t="shared" si="11"/>
        <v>13802000</v>
      </c>
      <c r="G28" s="41">
        <f t="shared" si="11"/>
        <v>13802000</v>
      </c>
      <c r="H28" s="40">
        <f t="shared" si="11"/>
        <v>1041000</v>
      </c>
      <c r="I28" s="41">
        <f t="shared" si="11"/>
        <v>1310393</v>
      </c>
      <c r="J28" s="40">
        <f t="shared" si="11"/>
        <v>2091000</v>
      </c>
      <c r="K28" s="41">
        <f t="shared" si="11"/>
        <v>2137433</v>
      </c>
      <c r="L28" s="40">
        <f t="shared" si="11"/>
        <v>931000</v>
      </c>
      <c r="M28" s="41">
        <f t="shared" si="11"/>
        <v>672100</v>
      </c>
      <c r="N28" s="40">
        <f t="shared" si="11"/>
        <v>0</v>
      </c>
      <c r="O28" s="41">
        <f t="shared" si="11"/>
        <v>0</v>
      </c>
      <c r="P28" s="40">
        <f t="shared" si="11"/>
        <v>4063000</v>
      </c>
      <c r="Q28" s="41">
        <f t="shared" si="11"/>
        <v>4119926</v>
      </c>
      <c r="R28" s="20">
        <f t="shared" si="7"/>
        <v>-55.475848876135828</v>
      </c>
      <c r="S28" s="21">
        <f t="shared" si="8"/>
        <v>-68.555739524934808</v>
      </c>
      <c r="T28" s="20">
        <f t="shared" si="9"/>
        <v>29.437762643095205</v>
      </c>
      <c r="U28" s="22">
        <f t="shared" si="10"/>
        <v>29.850210114476162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359000</v>
      </c>
      <c r="I31" s="44">
        <v>404541</v>
      </c>
      <c r="J31" s="43">
        <v>1254000</v>
      </c>
      <c r="K31" s="44">
        <v>1253623</v>
      </c>
      <c r="L31" s="43">
        <v>92000</v>
      </c>
      <c r="M31" s="44">
        <v>91426</v>
      </c>
      <c r="N31" s="43"/>
      <c r="O31" s="44"/>
      <c r="P31" s="43">
        <f t="shared" si="5"/>
        <v>1705000</v>
      </c>
      <c r="Q31" s="44">
        <f t="shared" si="6"/>
        <v>1749590</v>
      </c>
      <c r="R31" s="24">
        <f t="shared" si="7"/>
        <v>-92.663476874003194</v>
      </c>
      <c r="S31" s="25">
        <f t="shared" si="8"/>
        <v>-92.707057863488458</v>
      </c>
      <c r="T31" s="24">
        <f t="shared" si="9"/>
        <v>60.892857142857139</v>
      </c>
      <c r="U31" s="26">
        <f t="shared" si="10"/>
        <v>62.485357142857147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3002000</v>
      </c>
      <c r="C33" s="42"/>
      <c r="D33" s="42"/>
      <c r="E33" s="42">
        <f t="shared" si="4"/>
        <v>3002000</v>
      </c>
      <c r="F33" s="43">
        <v>3002000</v>
      </c>
      <c r="G33" s="44">
        <v>3002000</v>
      </c>
      <c r="H33" s="43">
        <v>682000</v>
      </c>
      <c r="I33" s="44">
        <v>905852</v>
      </c>
      <c r="J33" s="43">
        <v>837000</v>
      </c>
      <c r="K33" s="44">
        <v>883810</v>
      </c>
      <c r="L33" s="43">
        <v>839000</v>
      </c>
      <c r="M33" s="44">
        <v>580674</v>
      </c>
      <c r="N33" s="43"/>
      <c r="O33" s="44"/>
      <c r="P33" s="43">
        <f t="shared" si="5"/>
        <v>2358000</v>
      </c>
      <c r="Q33" s="44">
        <f t="shared" si="6"/>
        <v>2370336</v>
      </c>
      <c r="R33" s="24">
        <f t="shared" si="7"/>
        <v>0.23894862604540024</v>
      </c>
      <c r="S33" s="25">
        <f t="shared" si="8"/>
        <v>-34.298774623505054</v>
      </c>
      <c r="T33" s="24">
        <f t="shared" si="9"/>
        <v>78.547634910059955</v>
      </c>
      <c r="U33" s="26">
        <f t="shared" si="10"/>
        <v>78.958560959360426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8000000</v>
      </c>
      <c r="C37" s="42"/>
      <c r="D37" s="42"/>
      <c r="E37" s="42">
        <f t="shared" si="4"/>
        <v>8000000</v>
      </c>
      <c r="F37" s="43">
        <v>8000000</v>
      </c>
      <c r="G37" s="44">
        <v>8000000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70980000</v>
      </c>
      <c r="C43" s="45">
        <f t="shared" si="20"/>
        <v>0</v>
      </c>
      <c r="D43" s="45">
        <f t="shared" si="20"/>
        <v>0</v>
      </c>
      <c r="E43" s="45">
        <f t="shared" si="20"/>
        <v>70980000</v>
      </c>
      <c r="F43" s="46">
        <f t="shared" si="20"/>
        <v>68803000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70980000</v>
      </c>
      <c r="C44" s="39">
        <f t="shared" si="22"/>
        <v>0</v>
      </c>
      <c r="D44" s="39">
        <f t="shared" si="22"/>
        <v>0</v>
      </c>
      <c r="E44" s="39">
        <f t="shared" si="22"/>
        <v>70980000</v>
      </c>
      <c r="F44" s="40">
        <f t="shared" si="22"/>
        <v>68803000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23980000</v>
      </c>
      <c r="C46" s="42"/>
      <c r="D46" s="42"/>
      <c r="E46" s="42">
        <f t="shared" si="13"/>
        <v>23980000</v>
      </c>
      <c r="F46" s="43">
        <v>21803000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 t="shared" si="13"/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163424000</v>
      </c>
      <c r="C61" s="39">
        <f t="shared" si="26"/>
        <v>32680000</v>
      </c>
      <c r="D61" s="39">
        <f t="shared" si="26"/>
        <v>0</v>
      </c>
      <c r="E61" s="39">
        <f t="shared" si="26"/>
        <v>196104000</v>
      </c>
      <c r="F61" s="40">
        <f t="shared" si="26"/>
        <v>193927000</v>
      </c>
      <c r="G61" s="41">
        <f t="shared" si="26"/>
        <v>125124000</v>
      </c>
      <c r="H61" s="40">
        <f t="shared" si="26"/>
        <v>28130000</v>
      </c>
      <c r="I61" s="41">
        <f t="shared" si="26"/>
        <v>22063445</v>
      </c>
      <c r="J61" s="40">
        <f t="shared" si="26"/>
        <v>24340000</v>
      </c>
      <c r="K61" s="41">
        <f t="shared" si="26"/>
        <v>39864617</v>
      </c>
      <c r="L61" s="40">
        <f t="shared" si="26"/>
        <v>10795000</v>
      </c>
      <c r="M61" s="41">
        <f t="shared" si="26"/>
        <v>6352280</v>
      </c>
      <c r="N61" s="40">
        <f t="shared" si="26"/>
        <v>0</v>
      </c>
      <c r="O61" s="41">
        <f t="shared" si="26"/>
        <v>0</v>
      </c>
      <c r="P61" s="40">
        <f t="shared" si="26"/>
        <v>63265000</v>
      </c>
      <c r="Q61" s="41">
        <f t="shared" si="26"/>
        <v>68280342</v>
      </c>
      <c r="R61" s="20">
        <f t="shared" si="16"/>
        <v>-55.649137222678711</v>
      </c>
      <c r="S61" s="21">
        <f t="shared" si="17"/>
        <v>-84.065368043044288</v>
      </c>
      <c r="T61" s="20">
        <f t="shared" si="18"/>
        <v>32.26094317301024</v>
      </c>
      <c r="U61" s="22">
        <f t="shared" si="19"/>
        <v>34.818434096193855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163424000</v>
      </c>
      <c r="C65" s="48">
        <f t="shared" si="30"/>
        <v>32680000</v>
      </c>
      <c r="D65" s="48">
        <f t="shared" si="30"/>
        <v>0</v>
      </c>
      <c r="E65" s="48">
        <f t="shared" si="30"/>
        <v>196104000</v>
      </c>
      <c r="F65" s="49">
        <f t="shared" si="30"/>
        <v>193927000</v>
      </c>
      <c r="G65" s="50">
        <f t="shared" si="30"/>
        <v>125124000</v>
      </c>
      <c r="H65" s="49">
        <f t="shared" si="30"/>
        <v>28130000</v>
      </c>
      <c r="I65" s="50">
        <f t="shared" si="30"/>
        <v>22063445</v>
      </c>
      <c r="J65" s="49">
        <f t="shared" si="30"/>
        <v>24340000</v>
      </c>
      <c r="K65" s="50">
        <f t="shared" si="30"/>
        <v>39864617</v>
      </c>
      <c r="L65" s="49">
        <f t="shared" si="30"/>
        <v>10795000</v>
      </c>
      <c r="M65" s="51">
        <f t="shared" si="30"/>
        <v>6352280</v>
      </c>
      <c r="N65" s="49">
        <f t="shared" si="30"/>
        <v>0</v>
      </c>
      <c r="O65" s="50">
        <f t="shared" si="30"/>
        <v>0</v>
      </c>
      <c r="P65" s="49">
        <f t="shared" si="30"/>
        <v>63265000</v>
      </c>
      <c r="Q65" s="50">
        <f t="shared" si="30"/>
        <v>68280342</v>
      </c>
      <c r="R65" s="34">
        <f t="shared" si="16"/>
        <v>-55.649137222678711</v>
      </c>
      <c r="S65" s="35">
        <f t="shared" si="17"/>
        <v>-84.065368043044288</v>
      </c>
      <c r="T65" s="34">
        <f t="shared" si="18"/>
        <v>32.26094317301024</v>
      </c>
      <c r="U65" s="35">
        <f t="shared" si="19"/>
        <v>34.818434096193855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37728000</v>
      </c>
      <c r="C8" s="36">
        <f t="shared" si="0"/>
        <v>0</v>
      </c>
      <c r="D8" s="36">
        <f t="shared" si="0"/>
        <v>0</v>
      </c>
      <c r="E8" s="36">
        <f t="shared" si="0"/>
        <v>37728000</v>
      </c>
      <c r="F8" s="37">
        <f t="shared" si="0"/>
        <v>37728000</v>
      </c>
      <c r="G8" s="38">
        <f t="shared" si="0"/>
        <v>37728000</v>
      </c>
      <c r="H8" s="37">
        <f t="shared" si="0"/>
        <v>7766000</v>
      </c>
      <c r="I8" s="38">
        <f t="shared" si="0"/>
        <v>9868430</v>
      </c>
      <c r="J8" s="37">
        <f t="shared" si="0"/>
        <v>13019000</v>
      </c>
      <c r="K8" s="38">
        <f t="shared" si="0"/>
        <v>12134191</v>
      </c>
      <c r="L8" s="37">
        <f t="shared" si="0"/>
        <v>7531000</v>
      </c>
      <c r="M8" s="38">
        <f t="shared" si="0"/>
        <v>7192764</v>
      </c>
      <c r="N8" s="37">
        <f t="shared" si="0"/>
        <v>0</v>
      </c>
      <c r="O8" s="38">
        <f t="shared" si="0"/>
        <v>0</v>
      </c>
      <c r="P8" s="37">
        <f t="shared" si="0"/>
        <v>28316000</v>
      </c>
      <c r="Q8" s="38">
        <f t="shared" si="0"/>
        <v>29195385</v>
      </c>
      <c r="R8" s="16">
        <f>IF(($J8       =0),0,((($L8       -$J8       )/$J8       )*100))</f>
        <v>-42.153775251555423</v>
      </c>
      <c r="S8" s="17">
        <f>IF(($K8       =0),0,((($M8       -$K8       )/$K8       )*100))</f>
        <v>-40.723168112319975</v>
      </c>
      <c r="T8" s="16">
        <f>IF(($E8       =0),0,(($P8       /$E8       )*100))</f>
        <v>75.053011026293476</v>
      </c>
      <c r="U8" s="18">
        <f>IF(($E8       =0),0,(($Q8       /$E8       )*100))</f>
        <v>77.383866094147578</v>
      </c>
      <c r="V8" s="37">
        <f t="shared" ref="V8:W8" si="1">+V9+V28</f>
        <v>1953000</v>
      </c>
      <c r="W8" s="38">
        <f t="shared" si="1"/>
        <v>1953000</v>
      </c>
    </row>
    <row r="9" spans="1:23" ht="13" x14ac:dyDescent="0.3">
      <c r="A9" s="19" t="s">
        <v>35</v>
      </c>
      <c r="B9" s="39">
        <f t="shared" ref="B9:Q9" si="2">SUM(B10:B27)</f>
        <v>32434000</v>
      </c>
      <c r="C9" s="39">
        <f t="shared" si="2"/>
        <v>0</v>
      </c>
      <c r="D9" s="39">
        <f t="shared" si="2"/>
        <v>0</v>
      </c>
      <c r="E9" s="39">
        <f t="shared" si="2"/>
        <v>32434000</v>
      </c>
      <c r="F9" s="40">
        <f t="shared" si="2"/>
        <v>32434000</v>
      </c>
      <c r="G9" s="41">
        <f t="shared" si="2"/>
        <v>32434000</v>
      </c>
      <c r="H9" s="40">
        <f t="shared" si="2"/>
        <v>7061000</v>
      </c>
      <c r="I9" s="41">
        <f t="shared" si="2"/>
        <v>7572735</v>
      </c>
      <c r="J9" s="40">
        <f t="shared" si="2"/>
        <v>11057000</v>
      </c>
      <c r="K9" s="41">
        <f t="shared" si="2"/>
        <v>10172481</v>
      </c>
      <c r="L9" s="40">
        <f t="shared" si="2"/>
        <v>7000000</v>
      </c>
      <c r="M9" s="41">
        <f t="shared" si="2"/>
        <v>6661596</v>
      </c>
      <c r="N9" s="40">
        <f t="shared" si="2"/>
        <v>0</v>
      </c>
      <c r="O9" s="41">
        <f t="shared" si="2"/>
        <v>0</v>
      </c>
      <c r="P9" s="40">
        <f t="shared" si="2"/>
        <v>25118000</v>
      </c>
      <c r="Q9" s="41">
        <f t="shared" si="2"/>
        <v>24406812</v>
      </c>
      <c r="R9" s="20">
        <f>IF(($J9       =0),0,((($L9       -$J9       )/$J9       )*100))</f>
        <v>-36.691688523107537</v>
      </c>
      <c r="S9" s="21">
        <f>IF(($K9       =0),0,((($M9       -$K9       )/$K9       )*100))</f>
        <v>-34.513556722298127</v>
      </c>
      <c r="T9" s="20">
        <f>IF(($E9       =0),0,(($P9       /$E9       )*100))</f>
        <v>77.44342356786089</v>
      </c>
      <c r="U9" s="22">
        <f>IF(($E9       =0),0,(($Q9       /$E9       )*100))</f>
        <v>75.250699882839001</v>
      </c>
      <c r="V9" s="40">
        <f t="shared" ref="V9:W9" si="3">SUM(V10:V27)</f>
        <v>1953000</v>
      </c>
      <c r="W9" s="41">
        <f t="shared" si="3"/>
        <v>1953000</v>
      </c>
    </row>
    <row r="10" spans="1:23" ht="13" x14ac:dyDescent="0.3">
      <c r="A10" s="23" t="s">
        <v>36</v>
      </c>
      <c r="B10" s="42">
        <v>24005000</v>
      </c>
      <c r="C10" s="42"/>
      <c r="D10" s="42"/>
      <c r="E10" s="42">
        <f t="shared" ref="E10:E41" si="4">$B10      +$C10      +$D10</f>
        <v>24005000</v>
      </c>
      <c r="F10" s="43">
        <v>24005000</v>
      </c>
      <c r="G10" s="44">
        <v>24005000</v>
      </c>
      <c r="H10" s="43">
        <v>7061000</v>
      </c>
      <c r="I10" s="44">
        <v>6424764</v>
      </c>
      <c r="J10" s="43">
        <v>9357000</v>
      </c>
      <c r="K10" s="44">
        <v>8472481</v>
      </c>
      <c r="L10" s="43">
        <v>4377000</v>
      </c>
      <c r="M10" s="44">
        <v>4038210</v>
      </c>
      <c r="N10" s="43"/>
      <c r="O10" s="44"/>
      <c r="P10" s="43">
        <f t="shared" ref="P10:P41" si="5">$H10      +$J10      +$L10      +$N10</f>
        <v>20795000</v>
      </c>
      <c r="Q10" s="44">
        <f t="shared" ref="Q10:Q41" si="6">$I10      +$K10      +$M10      +$O10</f>
        <v>18935455</v>
      </c>
      <c r="R10" s="24">
        <f t="shared" ref="R10:R41" si="7">IF(($J10      =0),0,((($L10      -$J10      )/$J10      )*100))</f>
        <v>-53.222186598268671</v>
      </c>
      <c r="S10" s="25">
        <f t="shared" ref="S10:S41" si="8">IF(($K10      =0),0,((($M10      -$K10      )/$K10      )*100))</f>
        <v>-52.337337788069391</v>
      </c>
      <c r="T10" s="24">
        <f t="shared" ref="T10:T41" si="9">IF(($E10      =0),0,(($P10      /$E10      )*100))</f>
        <v>86.627785877942102</v>
      </c>
      <c r="U10" s="26">
        <f t="shared" ref="U10:U41" si="10">IF(($E10      =0),0,(($Q10      /$E10      )*100))</f>
        <v>78.881295563424288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8429000</v>
      </c>
      <c r="C20" s="42"/>
      <c r="D20" s="42"/>
      <c r="E20" s="42">
        <f t="shared" si="4"/>
        <v>8429000</v>
      </c>
      <c r="F20" s="43">
        <v>8429000</v>
      </c>
      <c r="G20" s="44">
        <v>8429000</v>
      </c>
      <c r="H20" s="43"/>
      <c r="I20" s="44">
        <v>1147971</v>
      </c>
      <c r="J20" s="43">
        <v>1700000</v>
      </c>
      <c r="K20" s="44">
        <v>1700000</v>
      </c>
      <c r="L20" s="43">
        <v>2623000</v>
      </c>
      <c r="M20" s="44">
        <v>2623386</v>
      </c>
      <c r="N20" s="43"/>
      <c r="O20" s="44"/>
      <c r="P20" s="43">
        <f t="shared" si="5"/>
        <v>4323000</v>
      </c>
      <c r="Q20" s="44">
        <f t="shared" si="6"/>
        <v>5471357</v>
      </c>
      <c r="R20" s="24">
        <f t="shared" si="7"/>
        <v>54.294117647058826</v>
      </c>
      <c r="S20" s="25">
        <f t="shared" si="8"/>
        <v>54.316823529411764</v>
      </c>
      <c r="T20" s="24">
        <f t="shared" si="9"/>
        <v>51.287222683592361</v>
      </c>
      <c r="U20" s="26">
        <f t="shared" si="10"/>
        <v>64.911104520109149</v>
      </c>
      <c r="V20" s="43">
        <v>1953000</v>
      </c>
      <c r="W20" s="44">
        <v>1953000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5294000</v>
      </c>
      <c r="C28" s="39">
        <f t="shared" si="11"/>
        <v>0</v>
      </c>
      <c r="D28" s="39">
        <f t="shared" si="11"/>
        <v>0</v>
      </c>
      <c r="E28" s="39">
        <f t="shared" si="11"/>
        <v>5294000</v>
      </c>
      <c r="F28" s="40">
        <f t="shared" si="11"/>
        <v>5294000</v>
      </c>
      <c r="G28" s="41">
        <f t="shared" si="11"/>
        <v>5294000</v>
      </c>
      <c r="H28" s="40">
        <f t="shared" si="11"/>
        <v>705000</v>
      </c>
      <c r="I28" s="41">
        <f t="shared" si="11"/>
        <v>2295695</v>
      </c>
      <c r="J28" s="40">
        <f t="shared" si="11"/>
        <v>1962000</v>
      </c>
      <c r="K28" s="41">
        <f t="shared" si="11"/>
        <v>1961710</v>
      </c>
      <c r="L28" s="40">
        <f t="shared" si="11"/>
        <v>531000</v>
      </c>
      <c r="M28" s="41">
        <f t="shared" si="11"/>
        <v>531168</v>
      </c>
      <c r="N28" s="40">
        <f t="shared" si="11"/>
        <v>0</v>
      </c>
      <c r="O28" s="41">
        <f t="shared" si="11"/>
        <v>0</v>
      </c>
      <c r="P28" s="40">
        <f t="shared" si="11"/>
        <v>3198000</v>
      </c>
      <c r="Q28" s="41">
        <f t="shared" si="11"/>
        <v>4788573</v>
      </c>
      <c r="R28" s="20">
        <f t="shared" si="7"/>
        <v>-72.935779816513758</v>
      </c>
      <c r="S28" s="21">
        <f t="shared" si="8"/>
        <v>-72.923214950222004</v>
      </c>
      <c r="T28" s="20">
        <f t="shared" si="9"/>
        <v>60.408009066868154</v>
      </c>
      <c r="U28" s="22">
        <f t="shared" si="10"/>
        <v>90.452833396297692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131000</v>
      </c>
      <c r="I31" s="44">
        <v>131682</v>
      </c>
      <c r="J31" s="43">
        <v>1832000</v>
      </c>
      <c r="K31" s="44">
        <v>1831722</v>
      </c>
      <c r="L31" s="43">
        <v>531000</v>
      </c>
      <c r="M31" s="44">
        <v>531168</v>
      </c>
      <c r="N31" s="43"/>
      <c r="O31" s="44"/>
      <c r="P31" s="43">
        <f t="shared" si="5"/>
        <v>2494000</v>
      </c>
      <c r="Q31" s="44">
        <f t="shared" si="6"/>
        <v>2494572</v>
      </c>
      <c r="R31" s="24">
        <f t="shared" si="7"/>
        <v>-71.015283842794759</v>
      </c>
      <c r="S31" s="25">
        <f t="shared" si="8"/>
        <v>-71.001713142059771</v>
      </c>
      <c r="T31" s="24">
        <f t="shared" si="9"/>
        <v>83.13333333333334</v>
      </c>
      <c r="U31" s="26">
        <f t="shared" si="10"/>
        <v>83.1524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2294000</v>
      </c>
      <c r="C33" s="42"/>
      <c r="D33" s="42"/>
      <c r="E33" s="42">
        <f t="shared" si="4"/>
        <v>2294000</v>
      </c>
      <c r="F33" s="43">
        <v>2294000</v>
      </c>
      <c r="G33" s="44">
        <v>2294000</v>
      </c>
      <c r="H33" s="43">
        <v>574000</v>
      </c>
      <c r="I33" s="44">
        <v>2164013</v>
      </c>
      <c r="J33" s="43">
        <v>130000</v>
      </c>
      <c r="K33" s="44">
        <v>129988</v>
      </c>
      <c r="L33" s="43"/>
      <c r="M33" s="44"/>
      <c r="N33" s="43"/>
      <c r="O33" s="44"/>
      <c r="P33" s="43">
        <f t="shared" si="5"/>
        <v>704000</v>
      </c>
      <c r="Q33" s="44">
        <f t="shared" si="6"/>
        <v>2294001</v>
      </c>
      <c r="R33" s="24">
        <f t="shared" si="7"/>
        <v>-100</v>
      </c>
      <c r="S33" s="25">
        <f t="shared" si="8"/>
        <v>-100</v>
      </c>
      <c r="T33" s="24">
        <f t="shared" si="9"/>
        <v>30.688753269398433</v>
      </c>
      <c r="U33" s="26">
        <f t="shared" si="10"/>
        <v>100.00004359197906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37728000</v>
      </c>
      <c r="C61" s="39">
        <f t="shared" si="26"/>
        <v>0</v>
      </c>
      <c r="D61" s="39">
        <f t="shared" si="26"/>
        <v>0</v>
      </c>
      <c r="E61" s="39">
        <f t="shared" si="26"/>
        <v>37728000</v>
      </c>
      <c r="F61" s="40">
        <f t="shared" si="26"/>
        <v>37728000</v>
      </c>
      <c r="G61" s="41">
        <f t="shared" si="26"/>
        <v>37728000</v>
      </c>
      <c r="H61" s="40">
        <f t="shared" si="26"/>
        <v>7766000</v>
      </c>
      <c r="I61" s="41">
        <f t="shared" si="26"/>
        <v>9868430</v>
      </c>
      <c r="J61" s="40">
        <f t="shared" si="26"/>
        <v>13019000</v>
      </c>
      <c r="K61" s="41">
        <f t="shared" si="26"/>
        <v>12134191</v>
      </c>
      <c r="L61" s="40">
        <f t="shared" si="26"/>
        <v>7531000</v>
      </c>
      <c r="M61" s="41">
        <f t="shared" si="26"/>
        <v>7192764</v>
      </c>
      <c r="N61" s="40">
        <f t="shared" si="26"/>
        <v>0</v>
      </c>
      <c r="O61" s="41">
        <f t="shared" si="26"/>
        <v>0</v>
      </c>
      <c r="P61" s="40">
        <f t="shared" si="26"/>
        <v>28316000</v>
      </c>
      <c r="Q61" s="41">
        <f t="shared" si="26"/>
        <v>29195385</v>
      </c>
      <c r="R61" s="20">
        <f t="shared" si="16"/>
        <v>-42.153775251555423</v>
      </c>
      <c r="S61" s="21">
        <f t="shared" si="17"/>
        <v>-40.723168112319975</v>
      </c>
      <c r="T61" s="20">
        <f t="shared" si="18"/>
        <v>75.053011026293476</v>
      </c>
      <c r="U61" s="22">
        <f t="shared" si="19"/>
        <v>77.383866094147578</v>
      </c>
      <c r="V61" s="40">
        <f t="shared" ref="V61:W61" si="27">+V8+V43</f>
        <v>1953000</v>
      </c>
      <c r="W61" s="41">
        <f t="shared" si="27"/>
        <v>1953000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37728000</v>
      </c>
      <c r="C65" s="48">
        <f t="shared" si="30"/>
        <v>0</v>
      </c>
      <c r="D65" s="48">
        <f t="shared" si="30"/>
        <v>0</v>
      </c>
      <c r="E65" s="48">
        <f t="shared" si="30"/>
        <v>37728000</v>
      </c>
      <c r="F65" s="49">
        <f t="shared" si="30"/>
        <v>37728000</v>
      </c>
      <c r="G65" s="50">
        <f t="shared" si="30"/>
        <v>37728000</v>
      </c>
      <c r="H65" s="49">
        <f t="shared" si="30"/>
        <v>7766000</v>
      </c>
      <c r="I65" s="50">
        <f t="shared" si="30"/>
        <v>9868430</v>
      </c>
      <c r="J65" s="49">
        <f t="shared" si="30"/>
        <v>13019000</v>
      </c>
      <c r="K65" s="50">
        <f t="shared" si="30"/>
        <v>12134191</v>
      </c>
      <c r="L65" s="49">
        <f t="shared" si="30"/>
        <v>7531000</v>
      </c>
      <c r="M65" s="51">
        <f t="shared" si="30"/>
        <v>7192764</v>
      </c>
      <c r="N65" s="49">
        <f t="shared" si="30"/>
        <v>0</v>
      </c>
      <c r="O65" s="50">
        <f t="shared" si="30"/>
        <v>0</v>
      </c>
      <c r="P65" s="49">
        <f t="shared" si="30"/>
        <v>28316000</v>
      </c>
      <c r="Q65" s="50">
        <f t="shared" si="30"/>
        <v>29195385</v>
      </c>
      <c r="R65" s="34">
        <f t="shared" si="16"/>
        <v>-42.153775251555423</v>
      </c>
      <c r="S65" s="35">
        <f t="shared" si="17"/>
        <v>-40.723168112319975</v>
      </c>
      <c r="T65" s="34">
        <f t="shared" si="18"/>
        <v>75.053011026293476</v>
      </c>
      <c r="U65" s="35">
        <f t="shared" si="19"/>
        <v>77.383866094147578</v>
      </c>
      <c r="V65" s="49">
        <f>+V61+V62</f>
        <v>1953000</v>
      </c>
      <c r="W65" s="50">
        <f>+W61+W62</f>
        <v>1953000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108039000</v>
      </c>
      <c r="C8" s="36">
        <f t="shared" si="0"/>
        <v>0</v>
      </c>
      <c r="D8" s="36">
        <f t="shared" si="0"/>
        <v>0</v>
      </c>
      <c r="E8" s="36">
        <f t="shared" si="0"/>
        <v>108039000</v>
      </c>
      <c r="F8" s="37">
        <f t="shared" si="0"/>
        <v>108039000</v>
      </c>
      <c r="G8" s="38">
        <f t="shared" si="0"/>
        <v>108039000</v>
      </c>
      <c r="H8" s="37">
        <f t="shared" si="0"/>
        <v>19762000</v>
      </c>
      <c r="I8" s="38">
        <f t="shared" si="0"/>
        <v>12539211</v>
      </c>
      <c r="J8" s="37">
        <f t="shared" si="0"/>
        <v>26543000</v>
      </c>
      <c r="K8" s="38">
        <f t="shared" si="0"/>
        <v>49459258</v>
      </c>
      <c r="L8" s="37">
        <f t="shared" si="0"/>
        <v>15161000</v>
      </c>
      <c r="M8" s="38">
        <f t="shared" si="0"/>
        <v>10010728</v>
      </c>
      <c r="N8" s="37">
        <f t="shared" si="0"/>
        <v>0</v>
      </c>
      <c r="O8" s="38">
        <f t="shared" si="0"/>
        <v>0</v>
      </c>
      <c r="P8" s="37">
        <f t="shared" si="0"/>
        <v>61466000</v>
      </c>
      <c r="Q8" s="38">
        <f t="shared" si="0"/>
        <v>72009197</v>
      </c>
      <c r="R8" s="16">
        <f>IF(($J8       =0),0,((($L8       -$J8       )/$J8       )*100))</f>
        <v>-42.881362317748561</v>
      </c>
      <c r="S8" s="17">
        <f>IF(($K8       =0),0,((($M8       -$K8       )/$K8       )*100))</f>
        <v>-79.759647829734931</v>
      </c>
      <c r="T8" s="16">
        <f>IF(($E8       =0),0,(($P8       /$E8       )*100))</f>
        <v>56.892418478512383</v>
      </c>
      <c r="U8" s="18">
        <f>IF(($E8       =0),0,(($Q8       /$E8       )*100))</f>
        <v>66.651113949592272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103804000</v>
      </c>
      <c r="C9" s="39">
        <f t="shared" si="2"/>
        <v>0</v>
      </c>
      <c r="D9" s="39">
        <f t="shared" si="2"/>
        <v>0</v>
      </c>
      <c r="E9" s="39">
        <f t="shared" si="2"/>
        <v>103804000</v>
      </c>
      <c r="F9" s="40">
        <f t="shared" si="2"/>
        <v>103804000</v>
      </c>
      <c r="G9" s="41">
        <f t="shared" si="2"/>
        <v>103804000</v>
      </c>
      <c r="H9" s="40">
        <f t="shared" si="2"/>
        <v>17969000</v>
      </c>
      <c r="I9" s="41">
        <f t="shared" si="2"/>
        <v>12450391</v>
      </c>
      <c r="J9" s="40">
        <f t="shared" si="2"/>
        <v>25077000</v>
      </c>
      <c r="K9" s="41">
        <f t="shared" si="2"/>
        <v>46613475</v>
      </c>
      <c r="L9" s="40">
        <f t="shared" si="2"/>
        <v>14854000</v>
      </c>
      <c r="M9" s="41">
        <f t="shared" si="2"/>
        <v>9032465</v>
      </c>
      <c r="N9" s="40">
        <f t="shared" si="2"/>
        <v>0</v>
      </c>
      <c r="O9" s="41">
        <f t="shared" si="2"/>
        <v>0</v>
      </c>
      <c r="P9" s="40">
        <f t="shared" si="2"/>
        <v>57900000</v>
      </c>
      <c r="Q9" s="41">
        <f t="shared" si="2"/>
        <v>68096331</v>
      </c>
      <c r="R9" s="20">
        <f>IF(($J9       =0),0,((($L9       -$J9       )/$J9       )*100))</f>
        <v>-40.766439366750404</v>
      </c>
      <c r="S9" s="21">
        <f>IF(($K9       =0),0,((($M9       -$K9       )/$K9       )*100))</f>
        <v>-80.622631116860518</v>
      </c>
      <c r="T9" s="20">
        <f>IF(($E9       =0),0,(($P9       /$E9       )*100))</f>
        <v>55.778197371970251</v>
      </c>
      <c r="U9" s="22">
        <f>IF(($E9       =0),0,(($Q9       /$E9       )*100))</f>
        <v>65.600873762090089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52826000</v>
      </c>
      <c r="C10" s="42"/>
      <c r="D10" s="42"/>
      <c r="E10" s="42">
        <f t="shared" ref="E10:E41" si="4">$B10      +$C10      +$D10</f>
        <v>52826000</v>
      </c>
      <c r="F10" s="43">
        <v>52826000</v>
      </c>
      <c r="G10" s="44">
        <v>52826000</v>
      </c>
      <c r="H10" s="43">
        <v>16904000</v>
      </c>
      <c r="I10" s="44">
        <v>12450391</v>
      </c>
      <c r="J10" s="43">
        <v>16224000</v>
      </c>
      <c r="K10" s="44">
        <v>26307375</v>
      </c>
      <c r="L10" s="43">
        <v>10631000</v>
      </c>
      <c r="M10" s="44">
        <v>4498985</v>
      </c>
      <c r="N10" s="43"/>
      <c r="O10" s="44"/>
      <c r="P10" s="43">
        <f t="shared" ref="P10:P41" si="5">$H10      +$J10      +$L10      +$N10</f>
        <v>43759000</v>
      </c>
      <c r="Q10" s="44">
        <f t="shared" ref="Q10:Q41" si="6">$I10      +$K10      +$M10      +$O10</f>
        <v>43256751</v>
      </c>
      <c r="R10" s="24">
        <f t="shared" ref="R10:R41" si="7">IF(($J10      =0),0,((($L10      -$J10      )/$J10      )*100))</f>
        <v>-34.473619329388562</v>
      </c>
      <c r="S10" s="25">
        <f t="shared" ref="S10:S41" si="8">IF(($K10      =0),0,((($M10      -$K10      )/$K10      )*100))</f>
        <v>-82.898388759805954</v>
      </c>
      <c r="T10" s="24">
        <f t="shared" ref="T10:T41" si="9">IF(($E10      =0),0,(($P10      /$E10      )*100))</f>
        <v>82.836103433915127</v>
      </c>
      <c r="U10" s="26">
        <f t="shared" ref="U10:U41" si="10">IF(($E10      =0),0,(($Q10      /$E10      )*100))</f>
        <v>81.885342445008135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20946000</v>
      </c>
      <c r="C13" s="42"/>
      <c r="D13" s="42"/>
      <c r="E13" s="42">
        <f t="shared" si="4"/>
        <v>20946000</v>
      </c>
      <c r="F13" s="43">
        <v>20946000</v>
      </c>
      <c r="G13" s="44">
        <v>20946000</v>
      </c>
      <c r="H13" s="43">
        <v>1065000</v>
      </c>
      <c r="I13" s="44"/>
      <c r="J13" s="43">
        <v>8853000</v>
      </c>
      <c r="K13" s="44">
        <v>4179482</v>
      </c>
      <c r="L13" s="43">
        <v>2006000</v>
      </c>
      <c r="M13" s="44">
        <v>1714081</v>
      </c>
      <c r="N13" s="43"/>
      <c r="O13" s="44"/>
      <c r="P13" s="43">
        <f t="shared" si="5"/>
        <v>11924000</v>
      </c>
      <c r="Q13" s="44">
        <f t="shared" si="6"/>
        <v>5893563</v>
      </c>
      <c r="R13" s="24">
        <f t="shared" si="7"/>
        <v>-77.341014345419637</v>
      </c>
      <c r="S13" s="25">
        <f t="shared" si="8"/>
        <v>-58.988195187824708</v>
      </c>
      <c r="T13" s="24">
        <f t="shared" si="9"/>
        <v>56.927336961711063</v>
      </c>
      <c r="U13" s="26">
        <f t="shared" si="10"/>
        <v>28.136937840160414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30032000</v>
      </c>
      <c r="C20" s="42"/>
      <c r="D20" s="42"/>
      <c r="E20" s="42">
        <f t="shared" si="4"/>
        <v>30032000</v>
      </c>
      <c r="F20" s="43">
        <v>30032000</v>
      </c>
      <c r="G20" s="44">
        <v>30032000</v>
      </c>
      <c r="H20" s="43"/>
      <c r="I20" s="44"/>
      <c r="J20" s="43"/>
      <c r="K20" s="44">
        <v>16126618</v>
      </c>
      <c r="L20" s="43">
        <v>2217000</v>
      </c>
      <c r="M20" s="44">
        <v>2819399</v>
      </c>
      <c r="N20" s="43"/>
      <c r="O20" s="44"/>
      <c r="P20" s="43">
        <f t="shared" si="5"/>
        <v>2217000</v>
      </c>
      <c r="Q20" s="44">
        <f t="shared" si="6"/>
        <v>18946017</v>
      </c>
      <c r="R20" s="24">
        <f t="shared" si="7"/>
        <v>0</v>
      </c>
      <c r="S20" s="25">
        <f t="shared" si="8"/>
        <v>-82.517109290987108</v>
      </c>
      <c r="T20" s="24">
        <f t="shared" si="9"/>
        <v>7.3821257325519447</v>
      </c>
      <c r="U20" s="26">
        <f t="shared" si="10"/>
        <v>63.086098161960578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4235000</v>
      </c>
      <c r="C28" s="39">
        <f t="shared" si="11"/>
        <v>0</v>
      </c>
      <c r="D28" s="39">
        <f t="shared" si="11"/>
        <v>0</v>
      </c>
      <c r="E28" s="39">
        <f t="shared" si="11"/>
        <v>4235000</v>
      </c>
      <c r="F28" s="40">
        <f t="shared" si="11"/>
        <v>4235000</v>
      </c>
      <c r="G28" s="41">
        <f t="shared" si="11"/>
        <v>4235000</v>
      </c>
      <c r="H28" s="40">
        <f t="shared" si="11"/>
        <v>1793000</v>
      </c>
      <c r="I28" s="41">
        <f t="shared" si="11"/>
        <v>88820</v>
      </c>
      <c r="J28" s="40">
        <f t="shared" si="11"/>
        <v>1466000</v>
      </c>
      <c r="K28" s="41">
        <f t="shared" si="11"/>
        <v>2845783</v>
      </c>
      <c r="L28" s="40">
        <f t="shared" si="11"/>
        <v>307000</v>
      </c>
      <c r="M28" s="41">
        <f t="shared" si="11"/>
        <v>978263</v>
      </c>
      <c r="N28" s="40">
        <f t="shared" si="11"/>
        <v>0</v>
      </c>
      <c r="O28" s="41">
        <f t="shared" si="11"/>
        <v>0</v>
      </c>
      <c r="P28" s="40">
        <f t="shared" si="11"/>
        <v>3566000</v>
      </c>
      <c r="Q28" s="41">
        <f t="shared" si="11"/>
        <v>3912866</v>
      </c>
      <c r="R28" s="20">
        <f t="shared" si="7"/>
        <v>-79.058663028649391</v>
      </c>
      <c r="S28" s="21">
        <f t="shared" si="8"/>
        <v>-65.624118212808213</v>
      </c>
      <c r="T28" s="20">
        <f t="shared" si="9"/>
        <v>84.203069657615117</v>
      </c>
      <c r="U28" s="22">
        <f t="shared" si="10"/>
        <v>92.393530106257387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2100000</v>
      </c>
      <c r="C31" s="42"/>
      <c r="D31" s="42"/>
      <c r="E31" s="42">
        <f t="shared" si="4"/>
        <v>2100000</v>
      </c>
      <c r="F31" s="43">
        <v>2100000</v>
      </c>
      <c r="G31" s="44">
        <v>2100000</v>
      </c>
      <c r="H31" s="43">
        <v>1259000</v>
      </c>
      <c r="I31" s="44">
        <v>88820</v>
      </c>
      <c r="J31" s="43">
        <v>505000</v>
      </c>
      <c r="K31" s="44">
        <v>1351233</v>
      </c>
      <c r="L31" s="43">
        <v>227000</v>
      </c>
      <c r="M31" s="44">
        <v>338890</v>
      </c>
      <c r="N31" s="43"/>
      <c r="O31" s="44"/>
      <c r="P31" s="43">
        <f t="shared" si="5"/>
        <v>1991000</v>
      </c>
      <c r="Q31" s="44">
        <f t="shared" si="6"/>
        <v>1778943</v>
      </c>
      <c r="R31" s="24">
        <f t="shared" si="7"/>
        <v>-55.049504950495056</v>
      </c>
      <c r="S31" s="25">
        <f t="shared" si="8"/>
        <v>-74.919943488650731</v>
      </c>
      <c r="T31" s="24">
        <f t="shared" si="9"/>
        <v>94.80952380952381</v>
      </c>
      <c r="U31" s="26">
        <f t="shared" si="10"/>
        <v>84.711571428571432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2135000</v>
      </c>
      <c r="C33" s="42"/>
      <c r="D33" s="42"/>
      <c r="E33" s="42">
        <f t="shared" si="4"/>
        <v>2135000</v>
      </c>
      <c r="F33" s="43">
        <v>2135000</v>
      </c>
      <c r="G33" s="44">
        <v>2135000</v>
      </c>
      <c r="H33" s="43">
        <v>534000</v>
      </c>
      <c r="I33" s="44"/>
      <c r="J33" s="43">
        <v>961000</v>
      </c>
      <c r="K33" s="44">
        <v>1494550</v>
      </c>
      <c r="L33" s="43">
        <v>80000</v>
      </c>
      <c r="M33" s="44">
        <v>639373</v>
      </c>
      <c r="N33" s="43"/>
      <c r="O33" s="44"/>
      <c r="P33" s="43">
        <f t="shared" si="5"/>
        <v>1575000</v>
      </c>
      <c r="Q33" s="44">
        <f t="shared" si="6"/>
        <v>2133923</v>
      </c>
      <c r="R33" s="24">
        <f t="shared" si="7"/>
        <v>-91.675338189386054</v>
      </c>
      <c r="S33" s="25">
        <f t="shared" si="8"/>
        <v>-57.219698236927506</v>
      </c>
      <c r="T33" s="24">
        <f t="shared" si="9"/>
        <v>73.770491803278688</v>
      </c>
      <c r="U33" s="26">
        <f t="shared" si="10"/>
        <v>99.949555035128796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18262000</v>
      </c>
      <c r="C43" s="45">
        <f t="shared" si="20"/>
        <v>0</v>
      </c>
      <c r="D43" s="45">
        <f t="shared" si="20"/>
        <v>0</v>
      </c>
      <c r="E43" s="45">
        <f t="shared" si="20"/>
        <v>18262000</v>
      </c>
      <c r="F43" s="46">
        <f t="shared" si="20"/>
        <v>16604000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18262000</v>
      </c>
      <c r="C44" s="39">
        <f t="shared" si="22"/>
        <v>0</v>
      </c>
      <c r="D44" s="39">
        <f t="shared" si="22"/>
        <v>0</v>
      </c>
      <c r="E44" s="39">
        <f t="shared" si="22"/>
        <v>18262000</v>
      </c>
      <c r="F44" s="40">
        <f t="shared" si="22"/>
        <v>16604000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18262000</v>
      </c>
      <c r="C46" s="42"/>
      <c r="D46" s="42"/>
      <c r="E46" s="42">
        <f t="shared" si="13"/>
        <v>18262000</v>
      </c>
      <c r="F46" s="43">
        <v>16604000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126301000</v>
      </c>
      <c r="C61" s="39">
        <f t="shared" si="26"/>
        <v>0</v>
      </c>
      <c r="D61" s="39">
        <f t="shared" si="26"/>
        <v>0</v>
      </c>
      <c r="E61" s="39">
        <f t="shared" si="26"/>
        <v>126301000</v>
      </c>
      <c r="F61" s="40">
        <f t="shared" si="26"/>
        <v>124643000</v>
      </c>
      <c r="G61" s="41">
        <f t="shared" si="26"/>
        <v>108039000</v>
      </c>
      <c r="H61" s="40">
        <f t="shared" si="26"/>
        <v>19762000</v>
      </c>
      <c r="I61" s="41">
        <f t="shared" si="26"/>
        <v>12539211</v>
      </c>
      <c r="J61" s="40">
        <f t="shared" si="26"/>
        <v>26543000</v>
      </c>
      <c r="K61" s="41">
        <f t="shared" si="26"/>
        <v>49459258</v>
      </c>
      <c r="L61" s="40">
        <f t="shared" si="26"/>
        <v>15161000</v>
      </c>
      <c r="M61" s="41">
        <f t="shared" si="26"/>
        <v>10010728</v>
      </c>
      <c r="N61" s="40">
        <f t="shared" si="26"/>
        <v>0</v>
      </c>
      <c r="O61" s="41">
        <f t="shared" si="26"/>
        <v>0</v>
      </c>
      <c r="P61" s="40">
        <f t="shared" si="26"/>
        <v>61466000</v>
      </c>
      <c r="Q61" s="41">
        <f t="shared" si="26"/>
        <v>72009197</v>
      </c>
      <c r="R61" s="20">
        <f t="shared" si="16"/>
        <v>-42.881362317748561</v>
      </c>
      <c r="S61" s="21">
        <f t="shared" si="17"/>
        <v>-79.759647829734931</v>
      </c>
      <c r="T61" s="20">
        <f t="shared" si="18"/>
        <v>48.666281343773996</v>
      </c>
      <c r="U61" s="22">
        <f t="shared" si="19"/>
        <v>57.013956342388418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126301000</v>
      </c>
      <c r="C65" s="48">
        <f t="shared" si="30"/>
        <v>0</v>
      </c>
      <c r="D65" s="48">
        <f t="shared" si="30"/>
        <v>0</v>
      </c>
      <c r="E65" s="48">
        <f t="shared" si="30"/>
        <v>126301000</v>
      </c>
      <c r="F65" s="49">
        <f t="shared" si="30"/>
        <v>124643000</v>
      </c>
      <c r="G65" s="50">
        <f t="shared" si="30"/>
        <v>108039000</v>
      </c>
      <c r="H65" s="49">
        <f t="shared" si="30"/>
        <v>19762000</v>
      </c>
      <c r="I65" s="50">
        <f t="shared" si="30"/>
        <v>12539211</v>
      </c>
      <c r="J65" s="49">
        <f t="shared" si="30"/>
        <v>26543000</v>
      </c>
      <c r="K65" s="50">
        <f t="shared" si="30"/>
        <v>49459258</v>
      </c>
      <c r="L65" s="49">
        <f t="shared" si="30"/>
        <v>15161000</v>
      </c>
      <c r="M65" s="51">
        <f t="shared" si="30"/>
        <v>10010728</v>
      </c>
      <c r="N65" s="49">
        <f t="shared" si="30"/>
        <v>0</v>
      </c>
      <c r="O65" s="50">
        <f t="shared" si="30"/>
        <v>0</v>
      </c>
      <c r="P65" s="49">
        <f t="shared" si="30"/>
        <v>61466000</v>
      </c>
      <c r="Q65" s="50">
        <f t="shared" si="30"/>
        <v>72009197</v>
      </c>
      <c r="R65" s="34">
        <f t="shared" si="16"/>
        <v>-42.881362317748561</v>
      </c>
      <c r="S65" s="35">
        <f t="shared" si="17"/>
        <v>-79.759647829734931</v>
      </c>
      <c r="T65" s="34">
        <f t="shared" si="18"/>
        <v>48.666281343773996</v>
      </c>
      <c r="U65" s="35">
        <f t="shared" si="19"/>
        <v>57.013956342388418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108237000</v>
      </c>
      <c r="C8" s="36">
        <f t="shared" si="0"/>
        <v>0</v>
      </c>
      <c r="D8" s="36">
        <f t="shared" si="0"/>
        <v>0</v>
      </c>
      <c r="E8" s="36">
        <f t="shared" si="0"/>
        <v>108237000</v>
      </c>
      <c r="F8" s="37">
        <f t="shared" si="0"/>
        <v>108237000</v>
      </c>
      <c r="G8" s="38">
        <f t="shared" si="0"/>
        <v>108237000</v>
      </c>
      <c r="H8" s="37">
        <f t="shared" si="0"/>
        <v>17424000</v>
      </c>
      <c r="I8" s="38">
        <f t="shared" si="0"/>
        <v>13948016</v>
      </c>
      <c r="J8" s="37">
        <f t="shared" si="0"/>
        <v>50419000</v>
      </c>
      <c r="K8" s="38">
        <f t="shared" si="0"/>
        <v>37923573</v>
      </c>
      <c r="L8" s="37">
        <f t="shared" si="0"/>
        <v>15163000</v>
      </c>
      <c r="M8" s="38">
        <f t="shared" si="0"/>
        <v>7714740</v>
      </c>
      <c r="N8" s="37">
        <f t="shared" si="0"/>
        <v>0</v>
      </c>
      <c r="O8" s="38">
        <f t="shared" si="0"/>
        <v>0</v>
      </c>
      <c r="P8" s="37">
        <f t="shared" si="0"/>
        <v>83006000</v>
      </c>
      <c r="Q8" s="38">
        <f t="shared" si="0"/>
        <v>59586329</v>
      </c>
      <c r="R8" s="16">
        <f>IF(($J8       =0),0,((($L8       -$J8       )/$J8       )*100))</f>
        <v>-69.926019952795571</v>
      </c>
      <c r="S8" s="17">
        <f>IF(($K8       =0),0,((($M8       -$K8       )/$K8       )*100))</f>
        <v>-79.657138318691651</v>
      </c>
      <c r="T8" s="16">
        <f>IF(($E8       =0),0,(($P8       /$E8       )*100))</f>
        <v>76.689117399780116</v>
      </c>
      <c r="U8" s="18">
        <f>IF(($E8       =0),0,(($Q8       /$E8       )*100))</f>
        <v>55.051718913125825</v>
      </c>
      <c r="V8" s="37">
        <f t="shared" ref="V8:W8" si="1">+V9+V28</f>
        <v>4282000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103245000</v>
      </c>
      <c r="C9" s="39">
        <f t="shared" si="2"/>
        <v>0</v>
      </c>
      <c r="D9" s="39">
        <f t="shared" si="2"/>
        <v>0</v>
      </c>
      <c r="E9" s="39">
        <f t="shared" si="2"/>
        <v>103245000</v>
      </c>
      <c r="F9" s="40">
        <f t="shared" si="2"/>
        <v>103245000</v>
      </c>
      <c r="G9" s="41">
        <f t="shared" si="2"/>
        <v>103245000</v>
      </c>
      <c r="H9" s="40">
        <f t="shared" si="2"/>
        <v>15357000</v>
      </c>
      <c r="I9" s="41">
        <f t="shared" si="2"/>
        <v>11445325</v>
      </c>
      <c r="J9" s="40">
        <f t="shared" si="2"/>
        <v>48608000</v>
      </c>
      <c r="K9" s="41">
        <f t="shared" si="2"/>
        <v>36153529</v>
      </c>
      <c r="L9" s="40">
        <f t="shared" si="2"/>
        <v>14916000</v>
      </c>
      <c r="M9" s="41">
        <f t="shared" si="2"/>
        <v>7427213</v>
      </c>
      <c r="N9" s="40">
        <f t="shared" si="2"/>
        <v>0</v>
      </c>
      <c r="O9" s="41">
        <f t="shared" si="2"/>
        <v>0</v>
      </c>
      <c r="P9" s="40">
        <f t="shared" si="2"/>
        <v>78881000</v>
      </c>
      <c r="Q9" s="41">
        <f t="shared" si="2"/>
        <v>55026067</v>
      </c>
      <c r="R9" s="20">
        <f>IF(($J9       =0),0,((($L9       -$J9       )/$J9       )*100))</f>
        <v>-69.313693219223168</v>
      </c>
      <c r="S9" s="21">
        <f>IF(($K9       =0),0,((($M9       -$K9       )/$K9       )*100))</f>
        <v>-79.456464678731635</v>
      </c>
      <c r="T9" s="20">
        <f>IF(($E9       =0),0,(($P9       /$E9       )*100))</f>
        <v>76.401762797229892</v>
      </c>
      <c r="U9" s="22">
        <f>IF(($E9       =0),0,(($Q9       /$E9       )*100))</f>
        <v>53.296592571068814</v>
      </c>
      <c r="V9" s="40">
        <f t="shared" ref="V9:W9" si="3">SUM(V10:V27)</f>
        <v>4282000</v>
      </c>
      <c r="W9" s="41">
        <f t="shared" si="3"/>
        <v>0</v>
      </c>
    </row>
    <row r="10" spans="1:23" ht="13" x14ac:dyDescent="0.3">
      <c r="A10" s="23" t="s">
        <v>36</v>
      </c>
      <c r="B10" s="42">
        <v>50886000</v>
      </c>
      <c r="C10" s="42"/>
      <c r="D10" s="42"/>
      <c r="E10" s="42">
        <f t="shared" ref="E10:E41" si="4">$B10      +$C10      +$D10</f>
        <v>50886000</v>
      </c>
      <c r="F10" s="43">
        <v>50886000</v>
      </c>
      <c r="G10" s="44">
        <v>50886000</v>
      </c>
      <c r="H10" s="43">
        <v>8645000</v>
      </c>
      <c r="I10" s="44">
        <v>6853181</v>
      </c>
      <c r="J10" s="43">
        <v>23893000</v>
      </c>
      <c r="K10" s="44">
        <v>25582741</v>
      </c>
      <c r="L10" s="43">
        <v>6845000</v>
      </c>
      <c r="M10" s="44">
        <v>6958717</v>
      </c>
      <c r="N10" s="43"/>
      <c r="O10" s="44"/>
      <c r="P10" s="43">
        <f t="shared" ref="P10:P41" si="5">$H10      +$J10      +$L10      +$N10</f>
        <v>39383000</v>
      </c>
      <c r="Q10" s="44">
        <f t="shared" ref="Q10:Q41" si="6">$I10      +$K10      +$M10      +$O10</f>
        <v>39394639</v>
      </c>
      <c r="R10" s="24">
        <f t="shared" ref="R10:R41" si="7">IF(($J10      =0),0,((($L10      -$J10      )/$J10      )*100))</f>
        <v>-71.351441844891809</v>
      </c>
      <c r="S10" s="25">
        <f t="shared" ref="S10:S41" si="8">IF(($K10      =0),0,((($M10      -$K10      )/$K10      )*100))</f>
        <v>-72.799173474022965</v>
      </c>
      <c r="T10" s="24">
        <f t="shared" ref="T10:T41" si="9">IF(($E10      =0),0,(($P10      /$E10      )*100))</f>
        <v>77.394568250599377</v>
      </c>
      <c r="U10" s="26">
        <f t="shared" ref="U10:U41" si="10">IF(($E10      =0),0,(($Q10      /$E10      )*100))</f>
        <v>77.417440946429267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20287000</v>
      </c>
      <c r="C13" s="42"/>
      <c r="D13" s="42"/>
      <c r="E13" s="42">
        <f t="shared" si="4"/>
        <v>20287000</v>
      </c>
      <c r="F13" s="43">
        <v>20287000</v>
      </c>
      <c r="G13" s="44">
        <v>20287000</v>
      </c>
      <c r="H13" s="43">
        <v>6712000</v>
      </c>
      <c r="I13" s="44">
        <v>4592144</v>
      </c>
      <c r="J13" s="43">
        <v>6474000</v>
      </c>
      <c r="K13" s="44">
        <v>10570788</v>
      </c>
      <c r="L13" s="43">
        <v>5158000</v>
      </c>
      <c r="M13" s="44"/>
      <c r="N13" s="43"/>
      <c r="O13" s="44"/>
      <c r="P13" s="43">
        <f t="shared" si="5"/>
        <v>18344000</v>
      </c>
      <c r="Q13" s="44">
        <f t="shared" si="6"/>
        <v>15162932</v>
      </c>
      <c r="R13" s="24">
        <f t="shared" si="7"/>
        <v>-20.327463700957676</v>
      </c>
      <c r="S13" s="25">
        <f t="shared" si="8"/>
        <v>-100</v>
      </c>
      <c r="T13" s="24">
        <f t="shared" si="9"/>
        <v>90.42243801449203</v>
      </c>
      <c r="U13" s="26">
        <f t="shared" si="10"/>
        <v>74.742110711292938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32072000</v>
      </c>
      <c r="C20" s="42"/>
      <c r="D20" s="42"/>
      <c r="E20" s="42">
        <f t="shared" si="4"/>
        <v>32072000</v>
      </c>
      <c r="F20" s="43">
        <v>32072000</v>
      </c>
      <c r="G20" s="44">
        <v>32072000</v>
      </c>
      <c r="H20" s="43"/>
      <c r="I20" s="44"/>
      <c r="J20" s="43">
        <v>18241000</v>
      </c>
      <c r="K20" s="44"/>
      <c r="L20" s="43">
        <v>2913000</v>
      </c>
      <c r="M20" s="44">
        <v>468496</v>
      </c>
      <c r="N20" s="43"/>
      <c r="O20" s="44"/>
      <c r="P20" s="43">
        <f t="shared" si="5"/>
        <v>21154000</v>
      </c>
      <c r="Q20" s="44">
        <f t="shared" si="6"/>
        <v>468496</v>
      </c>
      <c r="R20" s="24">
        <f t="shared" si="7"/>
        <v>-84.030480785044688</v>
      </c>
      <c r="S20" s="25">
        <f t="shared" si="8"/>
        <v>0</v>
      </c>
      <c r="T20" s="24">
        <f t="shared" si="9"/>
        <v>65.957844849089554</v>
      </c>
      <c r="U20" s="26">
        <f t="shared" si="10"/>
        <v>1.4607632826141181</v>
      </c>
      <c r="V20" s="43">
        <v>4282000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4992000</v>
      </c>
      <c r="C28" s="39">
        <f t="shared" si="11"/>
        <v>0</v>
      </c>
      <c r="D28" s="39">
        <f t="shared" si="11"/>
        <v>0</v>
      </c>
      <c r="E28" s="39">
        <f t="shared" si="11"/>
        <v>4992000</v>
      </c>
      <c r="F28" s="40">
        <f t="shared" si="11"/>
        <v>4992000</v>
      </c>
      <c r="G28" s="41">
        <f t="shared" si="11"/>
        <v>4992000</v>
      </c>
      <c r="H28" s="40">
        <f t="shared" si="11"/>
        <v>2067000</v>
      </c>
      <c r="I28" s="41">
        <f t="shared" si="11"/>
        <v>2502691</v>
      </c>
      <c r="J28" s="40">
        <f t="shared" si="11"/>
        <v>1811000</v>
      </c>
      <c r="K28" s="41">
        <f t="shared" si="11"/>
        <v>1770044</v>
      </c>
      <c r="L28" s="40">
        <f t="shared" si="11"/>
        <v>247000</v>
      </c>
      <c r="M28" s="41">
        <f t="shared" si="11"/>
        <v>287527</v>
      </c>
      <c r="N28" s="40">
        <f t="shared" si="11"/>
        <v>0</v>
      </c>
      <c r="O28" s="41">
        <f t="shared" si="11"/>
        <v>0</v>
      </c>
      <c r="P28" s="40">
        <f t="shared" si="11"/>
        <v>4125000</v>
      </c>
      <c r="Q28" s="41">
        <f t="shared" si="11"/>
        <v>4560262</v>
      </c>
      <c r="R28" s="20">
        <f t="shared" si="7"/>
        <v>-86.361126449475421</v>
      </c>
      <c r="S28" s="21">
        <f t="shared" si="8"/>
        <v>-83.755940530291909</v>
      </c>
      <c r="T28" s="20">
        <f t="shared" si="9"/>
        <v>82.632211538461547</v>
      </c>
      <c r="U28" s="22">
        <f t="shared" si="10"/>
        <v>91.351402243589746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1569000</v>
      </c>
      <c r="I31" s="44">
        <v>1569343</v>
      </c>
      <c r="J31" s="43">
        <v>916000</v>
      </c>
      <c r="K31" s="44">
        <v>873916</v>
      </c>
      <c r="L31" s="43">
        <v>84000</v>
      </c>
      <c r="M31" s="44">
        <v>125002</v>
      </c>
      <c r="N31" s="43"/>
      <c r="O31" s="44"/>
      <c r="P31" s="43">
        <f t="shared" si="5"/>
        <v>2569000</v>
      </c>
      <c r="Q31" s="44">
        <f t="shared" si="6"/>
        <v>2568261</v>
      </c>
      <c r="R31" s="24">
        <f t="shared" si="7"/>
        <v>-90.829694323144111</v>
      </c>
      <c r="S31" s="25">
        <f t="shared" si="8"/>
        <v>-85.696336947715807</v>
      </c>
      <c r="T31" s="24">
        <f t="shared" si="9"/>
        <v>85.633333333333326</v>
      </c>
      <c r="U31" s="26">
        <f t="shared" si="10"/>
        <v>85.608699999999999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1992000</v>
      </c>
      <c r="C33" s="42"/>
      <c r="D33" s="42"/>
      <c r="E33" s="42">
        <f t="shared" si="4"/>
        <v>1992000</v>
      </c>
      <c r="F33" s="43">
        <v>1992000</v>
      </c>
      <c r="G33" s="44">
        <v>1992000</v>
      </c>
      <c r="H33" s="43">
        <v>498000</v>
      </c>
      <c r="I33" s="44">
        <v>933348</v>
      </c>
      <c r="J33" s="43">
        <v>895000</v>
      </c>
      <c r="K33" s="44">
        <v>896128</v>
      </c>
      <c r="L33" s="43">
        <v>163000</v>
      </c>
      <c r="M33" s="44">
        <v>162525</v>
      </c>
      <c r="N33" s="43"/>
      <c r="O33" s="44"/>
      <c r="P33" s="43">
        <f t="shared" si="5"/>
        <v>1556000</v>
      </c>
      <c r="Q33" s="44">
        <f t="shared" si="6"/>
        <v>1992001</v>
      </c>
      <c r="R33" s="24">
        <f t="shared" si="7"/>
        <v>-81.787709497206706</v>
      </c>
      <c r="S33" s="25">
        <f t="shared" si="8"/>
        <v>-81.863640015712036</v>
      </c>
      <c r="T33" s="24">
        <f t="shared" si="9"/>
        <v>78.112449799196796</v>
      </c>
      <c r="U33" s="26">
        <f t="shared" si="10"/>
        <v>100.0000502008032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13841000</v>
      </c>
      <c r="C43" s="45">
        <f t="shared" si="20"/>
        <v>0</v>
      </c>
      <c r="D43" s="45">
        <f t="shared" si="20"/>
        <v>0</v>
      </c>
      <c r="E43" s="45">
        <f t="shared" si="20"/>
        <v>13841000</v>
      </c>
      <c r="F43" s="46">
        <f t="shared" si="20"/>
        <v>12584000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13841000</v>
      </c>
      <c r="C44" s="39">
        <f t="shared" si="22"/>
        <v>0</v>
      </c>
      <c r="D44" s="39">
        <f t="shared" si="22"/>
        <v>0</v>
      </c>
      <c r="E44" s="39">
        <f t="shared" si="22"/>
        <v>13841000</v>
      </c>
      <c r="F44" s="40">
        <f t="shared" si="22"/>
        <v>12584000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13841000</v>
      </c>
      <c r="C46" s="42"/>
      <c r="D46" s="42"/>
      <c r="E46" s="42">
        <f t="shared" si="13"/>
        <v>13841000</v>
      </c>
      <c r="F46" s="43">
        <v>12584000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122078000</v>
      </c>
      <c r="C61" s="39">
        <f t="shared" si="26"/>
        <v>0</v>
      </c>
      <c r="D61" s="39">
        <f t="shared" si="26"/>
        <v>0</v>
      </c>
      <c r="E61" s="39">
        <f t="shared" si="26"/>
        <v>122078000</v>
      </c>
      <c r="F61" s="40">
        <f t="shared" si="26"/>
        <v>120821000</v>
      </c>
      <c r="G61" s="41">
        <f t="shared" si="26"/>
        <v>108237000</v>
      </c>
      <c r="H61" s="40">
        <f t="shared" si="26"/>
        <v>17424000</v>
      </c>
      <c r="I61" s="41">
        <f t="shared" si="26"/>
        <v>13948016</v>
      </c>
      <c r="J61" s="40">
        <f t="shared" si="26"/>
        <v>50419000</v>
      </c>
      <c r="K61" s="41">
        <f t="shared" si="26"/>
        <v>37923573</v>
      </c>
      <c r="L61" s="40">
        <f t="shared" si="26"/>
        <v>15163000</v>
      </c>
      <c r="M61" s="41">
        <f t="shared" si="26"/>
        <v>7714740</v>
      </c>
      <c r="N61" s="40">
        <f t="shared" si="26"/>
        <v>0</v>
      </c>
      <c r="O61" s="41">
        <f t="shared" si="26"/>
        <v>0</v>
      </c>
      <c r="P61" s="40">
        <f t="shared" si="26"/>
        <v>83006000</v>
      </c>
      <c r="Q61" s="41">
        <f t="shared" si="26"/>
        <v>59586329</v>
      </c>
      <c r="R61" s="20">
        <f t="shared" si="16"/>
        <v>-69.926019952795571</v>
      </c>
      <c r="S61" s="21">
        <f t="shared" si="17"/>
        <v>-79.657138318691651</v>
      </c>
      <c r="T61" s="20">
        <f t="shared" si="18"/>
        <v>67.99423319517031</v>
      </c>
      <c r="U61" s="22">
        <f t="shared" si="19"/>
        <v>48.810046855289244</v>
      </c>
      <c r="V61" s="40">
        <f t="shared" ref="V61:W61" si="27">+V8+V43</f>
        <v>4282000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122078000</v>
      </c>
      <c r="C65" s="48">
        <f t="shared" si="30"/>
        <v>0</v>
      </c>
      <c r="D65" s="48">
        <f t="shared" si="30"/>
        <v>0</v>
      </c>
      <c r="E65" s="48">
        <f t="shared" si="30"/>
        <v>122078000</v>
      </c>
      <c r="F65" s="49">
        <f t="shared" si="30"/>
        <v>120821000</v>
      </c>
      <c r="G65" s="50">
        <f t="shared" si="30"/>
        <v>108237000</v>
      </c>
      <c r="H65" s="49">
        <f t="shared" si="30"/>
        <v>17424000</v>
      </c>
      <c r="I65" s="50">
        <f t="shared" si="30"/>
        <v>13948016</v>
      </c>
      <c r="J65" s="49">
        <f t="shared" si="30"/>
        <v>50419000</v>
      </c>
      <c r="K65" s="50">
        <f t="shared" si="30"/>
        <v>37923573</v>
      </c>
      <c r="L65" s="49">
        <f t="shared" si="30"/>
        <v>15163000</v>
      </c>
      <c r="M65" s="51">
        <f t="shared" si="30"/>
        <v>7714740</v>
      </c>
      <c r="N65" s="49">
        <f t="shared" si="30"/>
        <v>0</v>
      </c>
      <c r="O65" s="50">
        <f t="shared" si="30"/>
        <v>0</v>
      </c>
      <c r="P65" s="49">
        <f t="shared" si="30"/>
        <v>83006000</v>
      </c>
      <c r="Q65" s="50">
        <f t="shared" si="30"/>
        <v>59586329</v>
      </c>
      <c r="R65" s="34">
        <f t="shared" si="16"/>
        <v>-69.926019952795571</v>
      </c>
      <c r="S65" s="35">
        <f t="shared" si="17"/>
        <v>-79.657138318691651</v>
      </c>
      <c r="T65" s="34">
        <f t="shared" si="18"/>
        <v>67.99423319517031</v>
      </c>
      <c r="U65" s="35">
        <f t="shared" si="19"/>
        <v>48.810046855289244</v>
      </c>
      <c r="V65" s="49">
        <f>+V61+V62</f>
        <v>4282000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90300000</v>
      </c>
      <c r="C8" s="36">
        <f t="shared" si="0"/>
        <v>0</v>
      </c>
      <c r="D8" s="36">
        <f t="shared" si="0"/>
        <v>0</v>
      </c>
      <c r="E8" s="36">
        <f t="shared" si="0"/>
        <v>90300000</v>
      </c>
      <c r="F8" s="37">
        <f t="shared" si="0"/>
        <v>90300000</v>
      </c>
      <c r="G8" s="38">
        <f t="shared" si="0"/>
        <v>90300000</v>
      </c>
      <c r="H8" s="37">
        <f t="shared" si="0"/>
        <v>41287000</v>
      </c>
      <c r="I8" s="38">
        <f t="shared" si="0"/>
        <v>47786333</v>
      </c>
      <c r="J8" s="37">
        <f t="shared" si="0"/>
        <v>22366000</v>
      </c>
      <c r="K8" s="38">
        <f t="shared" si="0"/>
        <v>18596783</v>
      </c>
      <c r="L8" s="37">
        <f t="shared" si="0"/>
        <v>10253000</v>
      </c>
      <c r="M8" s="38">
        <f t="shared" si="0"/>
        <v>16545066</v>
      </c>
      <c r="N8" s="37">
        <f t="shared" si="0"/>
        <v>0</v>
      </c>
      <c r="O8" s="38">
        <f t="shared" si="0"/>
        <v>0</v>
      </c>
      <c r="P8" s="37">
        <f t="shared" si="0"/>
        <v>73906000</v>
      </c>
      <c r="Q8" s="38">
        <f t="shared" si="0"/>
        <v>82928182</v>
      </c>
      <c r="R8" s="16">
        <f>IF(($J8       =0),0,((($L8       -$J8       )/$J8       )*100))</f>
        <v>-54.15809711168739</v>
      </c>
      <c r="S8" s="17">
        <f>IF(($K8       =0),0,((($M8       -$K8       )/$K8       )*100))</f>
        <v>-11.032644732156093</v>
      </c>
      <c r="T8" s="16">
        <f>IF(($E8       =0),0,(($P8       /$E8       )*100))</f>
        <v>81.84496124031007</v>
      </c>
      <c r="U8" s="18">
        <f>IF(($E8       =0),0,(($Q8       /$E8       )*100))</f>
        <v>91.836303433001106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86247000</v>
      </c>
      <c r="C9" s="39">
        <f t="shared" si="2"/>
        <v>0</v>
      </c>
      <c r="D9" s="39">
        <f t="shared" si="2"/>
        <v>0</v>
      </c>
      <c r="E9" s="39">
        <f t="shared" si="2"/>
        <v>86247000</v>
      </c>
      <c r="F9" s="40">
        <f t="shared" si="2"/>
        <v>86247000</v>
      </c>
      <c r="G9" s="41">
        <f t="shared" si="2"/>
        <v>86247000</v>
      </c>
      <c r="H9" s="40">
        <f t="shared" si="2"/>
        <v>39672000</v>
      </c>
      <c r="I9" s="41">
        <f t="shared" si="2"/>
        <v>46171462</v>
      </c>
      <c r="J9" s="40">
        <f t="shared" si="2"/>
        <v>21497000</v>
      </c>
      <c r="K9" s="41">
        <f t="shared" si="2"/>
        <v>17727040</v>
      </c>
      <c r="L9" s="40">
        <f t="shared" si="2"/>
        <v>9535000</v>
      </c>
      <c r="M9" s="41">
        <f t="shared" si="2"/>
        <v>15801838</v>
      </c>
      <c r="N9" s="40">
        <f t="shared" si="2"/>
        <v>0</v>
      </c>
      <c r="O9" s="41">
        <f t="shared" si="2"/>
        <v>0</v>
      </c>
      <c r="P9" s="40">
        <f t="shared" si="2"/>
        <v>70704000</v>
      </c>
      <c r="Q9" s="41">
        <f t="shared" si="2"/>
        <v>79700340</v>
      </c>
      <c r="R9" s="20">
        <f>IF(($J9       =0),0,((($L9       -$J9       )/$J9       )*100))</f>
        <v>-55.644973717262872</v>
      </c>
      <c r="S9" s="21">
        <f>IF(($K9       =0),0,((($M9       -$K9       )/$K9       )*100))</f>
        <v>-10.860256421827897</v>
      </c>
      <c r="T9" s="20">
        <f>IF(($E9       =0),0,(($P9       /$E9       )*100))</f>
        <v>81.978503600125222</v>
      </c>
      <c r="U9" s="22">
        <f>IF(($E9       =0),0,(($Q9       /$E9       )*100))</f>
        <v>92.409405544540675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47172000</v>
      </c>
      <c r="C10" s="42"/>
      <c r="D10" s="42"/>
      <c r="E10" s="42">
        <f t="shared" ref="E10:E41" si="4">$B10      +$C10      +$D10</f>
        <v>47172000</v>
      </c>
      <c r="F10" s="43">
        <v>47172000</v>
      </c>
      <c r="G10" s="44">
        <v>47172000</v>
      </c>
      <c r="H10" s="43">
        <v>30190000</v>
      </c>
      <c r="I10" s="44">
        <v>36971383</v>
      </c>
      <c r="J10" s="43">
        <v>11406000</v>
      </c>
      <c r="K10" s="44">
        <v>8708981</v>
      </c>
      <c r="L10" s="43">
        <v>2927000</v>
      </c>
      <c r="M10" s="44">
        <v>3063830</v>
      </c>
      <c r="N10" s="43"/>
      <c r="O10" s="44"/>
      <c r="P10" s="43">
        <f t="shared" ref="P10:P41" si="5">$H10      +$J10      +$L10      +$N10</f>
        <v>44523000</v>
      </c>
      <c r="Q10" s="44">
        <f t="shared" ref="Q10:Q41" si="6">$I10      +$K10      +$M10      +$O10</f>
        <v>48744194</v>
      </c>
      <c r="R10" s="24">
        <f t="shared" ref="R10:R41" si="7">IF(($J10      =0),0,((($L10      -$J10      )/$J10      )*100))</f>
        <v>-74.338067683675263</v>
      </c>
      <c r="S10" s="25">
        <f t="shared" ref="S10:S41" si="8">IF(($K10      =0),0,((($M10      -$K10      )/$K10      )*100))</f>
        <v>-64.819879616226046</v>
      </c>
      <c r="T10" s="24">
        <f t="shared" ref="T10:T41" si="9">IF(($E10      =0),0,(($P10      /$E10      )*100))</f>
        <v>94.384380564741804</v>
      </c>
      <c r="U10" s="26">
        <f t="shared" ref="U10:U41" si="10">IF(($E10      =0),0,(($Q10      /$E10      )*100))</f>
        <v>103.33289663359619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20158000</v>
      </c>
      <c r="C13" s="42"/>
      <c r="D13" s="42"/>
      <c r="E13" s="42">
        <f t="shared" si="4"/>
        <v>20158000</v>
      </c>
      <c r="F13" s="43">
        <v>20158000</v>
      </c>
      <c r="G13" s="44">
        <v>20158000</v>
      </c>
      <c r="H13" s="43">
        <v>7983000</v>
      </c>
      <c r="I13" s="44">
        <v>9200079</v>
      </c>
      <c r="J13" s="43">
        <v>5119000</v>
      </c>
      <c r="K13" s="44">
        <v>7047513</v>
      </c>
      <c r="L13" s="43">
        <v>3538000</v>
      </c>
      <c r="M13" s="44">
        <v>3537205</v>
      </c>
      <c r="N13" s="43"/>
      <c r="O13" s="44"/>
      <c r="P13" s="43">
        <f t="shared" si="5"/>
        <v>16640000</v>
      </c>
      <c r="Q13" s="44">
        <f t="shared" si="6"/>
        <v>19784797</v>
      </c>
      <c r="R13" s="24">
        <f t="shared" si="7"/>
        <v>-30.884938464543854</v>
      </c>
      <c r="S13" s="25">
        <f t="shared" si="8"/>
        <v>-49.80917381777089</v>
      </c>
      <c r="T13" s="24">
        <f t="shared" si="9"/>
        <v>82.54787181267983</v>
      </c>
      <c r="U13" s="26">
        <f t="shared" si="10"/>
        <v>98.148610973310852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18917000</v>
      </c>
      <c r="C20" s="42"/>
      <c r="D20" s="42"/>
      <c r="E20" s="42">
        <f t="shared" si="4"/>
        <v>18917000</v>
      </c>
      <c r="F20" s="43">
        <v>18917000</v>
      </c>
      <c r="G20" s="44">
        <v>18917000</v>
      </c>
      <c r="H20" s="43">
        <v>1499000</v>
      </c>
      <c r="I20" s="44"/>
      <c r="J20" s="43">
        <v>4972000</v>
      </c>
      <c r="K20" s="44">
        <v>1970546</v>
      </c>
      <c r="L20" s="43">
        <v>3070000</v>
      </c>
      <c r="M20" s="44">
        <v>9200803</v>
      </c>
      <c r="N20" s="43"/>
      <c r="O20" s="44"/>
      <c r="P20" s="43">
        <f t="shared" si="5"/>
        <v>9541000</v>
      </c>
      <c r="Q20" s="44">
        <f t="shared" si="6"/>
        <v>11171349</v>
      </c>
      <c r="R20" s="24">
        <f t="shared" si="7"/>
        <v>-38.254223652453739</v>
      </c>
      <c r="S20" s="25">
        <f t="shared" si="8"/>
        <v>366.9164282386709</v>
      </c>
      <c r="T20" s="24">
        <f t="shared" si="9"/>
        <v>50.436115663160116</v>
      </c>
      <c r="U20" s="26">
        <f t="shared" si="10"/>
        <v>59.054548818523024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4053000</v>
      </c>
      <c r="C28" s="39">
        <f t="shared" si="11"/>
        <v>0</v>
      </c>
      <c r="D28" s="39">
        <f t="shared" si="11"/>
        <v>0</v>
      </c>
      <c r="E28" s="39">
        <f t="shared" si="11"/>
        <v>4053000</v>
      </c>
      <c r="F28" s="40">
        <f t="shared" si="11"/>
        <v>4053000</v>
      </c>
      <c r="G28" s="41">
        <f t="shared" si="11"/>
        <v>4053000</v>
      </c>
      <c r="H28" s="40">
        <f t="shared" si="11"/>
        <v>1615000</v>
      </c>
      <c r="I28" s="41">
        <f t="shared" si="11"/>
        <v>1614871</v>
      </c>
      <c r="J28" s="40">
        <f t="shared" si="11"/>
        <v>869000</v>
      </c>
      <c r="K28" s="41">
        <f t="shared" si="11"/>
        <v>869743</v>
      </c>
      <c r="L28" s="40">
        <f t="shared" si="11"/>
        <v>718000</v>
      </c>
      <c r="M28" s="41">
        <f t="shared" si="11"/>
        <v>743228</v>
      </c>
      <c r="N28" s="40">
        <f t="shared" si="11"/>
        <v>0</v>
      </c>
      <c r="O28" s="41">
        <f t="shared" si="11"/>
        <v>0</v>
      </c>
      <c r="P28" s="40">
        <f t="shared" si="11"/>
        <v>3202000</v>
      </c>
      <c r="Q28" s="41">
        <f t="shared" si="11"/>
        <v>3227842</v>
      </c>
      <c r="R28" s="20">
        <f t="shared" si="7"/>
        <v>-17.376294591484466</v>
      </c>
      <c r="S28" s="21">
        <f t="shared" si="8"/>
        <v>-14.54625101897917</v>
      </c>
      <c r="T28" s="20">
        <f t="shared" si="9"/>
        <v>79.003207500616824</v>
      </c>
      <c r="U28" s="22">
        <f t="shared" si="10"/>
        <v>79.640809277078702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1092000</v>
      </c>
      <c r="I31" s="44">
        <v>1091846</v>
      </c>
      <c r="J31" s="43">
        <v>280000</v>
      </c>
      <c r="K31" s="44">
        <v>280170</v>
      </c>
      <c r="L31" s="43">
        <v>95000</v>
      </c>
      <c r="M31" s="44">
        <v>120318</v>
      </c>
      <c r="N31" s="43"/>
      <c r="O31" s="44"/>
      <c r="P31" s="43">
        <f t="shared" si="5"/>
        <v>1467000</v>
      </c>
      <c r="Q31" s="44">
        <f t="shared" si="6"/>
        <v>1492334</v>
      </c>
      <c r="R31" s="24">
        <f t="shared" si="7"/>
        <v>-66.071428571428569</v>
      </c>
      <c r="S31" s="25">
        <f t="shared" si="8"/>
        <v>-57.055359246171967</v>
      </c>
      <c r="T31" s="24">
        <f t="shared" si="9"/>
        <v>81.5</v>
      </c>
      <c r="U31" s="26">
        <f t="shared" si="10"/>
        <v>82.907444444444451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2253000</v>
      </c>
      <c r="C33" s="42"/>
      <c r="D33" s="42"/>
      <c r="E33" s="42">
        <f t="shared" si="4"/>
        <v>2253000</v>
      </c>
      <c r="F33" s="43">
        <v>2253000</v>
      </c>
      <c r="G33" s="44">
        <v>2253000</v>
      </c>
      <c r="H33" s="43">
        <v>523000</v>
      </c>
      <c r="I33" s="44">
        <v>523025</v>
      </c>
      <c r="J33" s="43">
        <v>589000</v>
      </c>
      <c r="K33" s="44">
        <v>589573</v>
      </c>
      <c r="L33" s="43">
        <v>623000</v>
      </c>
      <c r="M33" s="44">
        <v>622910</v>
      </c>
      <c r="N33" s="43"/>
      <c r="O33" s="44"/>
      <c r="P33" s="43">
        <f t="shared" si="5"/>
        <v>1735000</v>
      </c>
      <c r="Q33" s="44">
        <f t="shared" si="6"/>
        <v>1735508</v>
      </c>
      <c r="R33" s="24">
        <f t="shared" si="7"/>
        <v>5.7724957555178262</v>
      </c>
      <c r="S33" s="25">
        <f t="shared" si="8"/>
        <v>5.6544312578764631</v>
      </c>
      <c r="T33" s="24">
        <f t="shared" si="9"/>
        <v>77.008433200177535</v>
      </c>
      <c r="U33" s="26">
        <f t="shared" si="10"/>
        <v>77.030980914336439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31507000</v>
      </c>
      <c r="C43" s="45">
        <f t="shared" si="20"/>
        <v>0</v>
      </c>
      <c r="D43" s="45">
        <f t="shared" si="20"/>
        <v>0</v>
      </c>
      <c r="E43" s="45">
        <f t="shared" si="20"/>
        <v>31507000</v>
      </c>
      <c r="F43" s="46">
        <f t="shared" si="20"/>
        <v>28647000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31507000</v>
      </c>
      <c r="C44" s="39">
        <f t="shared" si="22"/>
        <v>0</v>
      </c>
      <c r="D44" s="39">
        <f t="shared" si="22"/>
        <v>0</v>
      </c>
      <c r="E44" s="39">
        <f t="shared" si="22"/>
        <v>31507000</v>
      </c>
      <c r="F44" s="40">
        <f t="shared" si="22"/>
        <v>28647000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31507000</v>
      </c>
      <c r="C46" s="42"/>
      <c r="D46" s="42"/>
      <c r="E46" s="42">
        <f t="shared" si="13"/>
        <v>31507000</v>
      </c>
      <c r="F46" s="43">
        <v>28647000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121807000</v>
      </c>
      <c r="C61" s="39">
        <f t="shared" si="26"/>
        <v>0</v>
      </c>
      <c r="D61" s="39">
        <f t="shared" si="26"/>
        <v>0</v>
      </c>
      <c r="E61" s="39">
        <f t="shared" si="26"/>
        <v>121807000</v>
      </c>
      <c r="F61" s="40">
        <f t="shared" si="26"/>
        <v>118947000</v>
      </c>
      <c r="G61" s="41">
        <f t="shared" si="26"/>
        <v>90300000</v>
      </c>
      <c r="H61" s="40">
        <f t="shared" si="26"/>
        <v>41287000</v>
      </c>
      <c r="I61" s="41">
        <f t="shared" si="26"/>
        <v>47786333</v>
      </c>
      <c r="J61" s="40">
        <f t="shared" si="26"/>
        <v>22366000</v>
      </c>
      <c r="K61" s="41">
        <f t="shared" si="26"/>
        <v>18596783</v>
      </c>
      <c r="L61" s="40">
        <f t="shared" si="26"/>
        <v>10253000</v>
      </c>
      <c r="M61" s="41">
        <f t="shared" si="26"/>
        <v>16545066</v>
      </c>
      <c r="N61" s="40">
        <f t="shared" si="26"/>
        <v>0</v>
      </c>
      <c r="O61" s="41">
        <f t="shared" si="26"/>
        <v>0</v>
      </c>
      <c r="P61" s="40">
        <f t="shared" si="26"/>
        <v>73906000</v>
      </c>
      <c r="Q61" s="41">
        <f t="shared" si="26"/>
        <v>82928182</v>
      </c>
      <c r="R61" s="20">
        <f t="shared" si="16"/>
        <v>-54.15809711168739</v>
      </c>
      <c r="S61" s="21">
        <f t="shared" si="17"/>
        <v>-11.032644732156093</v>
      </c>
      <c r="T61" s="20">
        <f t="shared" si="18"/>
        <v>60.67467386931785</v>
      </c>
      <c r="U61" s="22">
        <f t="shared" si="19"/>
        <v>68.081622566847557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121807000</v>
      </c>
      <c r="C65" s="48">
        <f t="shared" si="30"/>
        <v>0</v>
      </c>
      <c r="D65" s="48">
        <f t="shared" si="30"/>
        <v>0</v>
      </c>
      <c r="E65" s="48">
        <f t="shared" si="30"/>
        <v>121807000</v>
      </c>
      <c r="F65" s="49">
        <f t="shared" si="30"/>
        <v>118947000</v>
      </c>
      <c r="G65" s="50">
        <f t="shared" si="30"/>
        <v>90300000</v>
      </c>
      <c r="H65" s="49">
        <f t="shared" si="30"/>
        <v>41287000</v>
      </c>
      <c r="I65" s="50">
        <f t="shared" si="30"/>
        <v>47786333</v>
      </c>
      <c r="J65" s="49">
        <f t="shared" si="30"/>
        <v>22366000</v>
      </c>
      <c r="K65" s="50">
        <f t="shared" si="30"/>
        <v>18596783</v>
      </c>
      <c r="L65" s="49">
        <f t="shared" si="30"/>
        <v>10253000</v>
      </c>
      <c r="M65" s="51">
        <f t="shared" si="30"/>
        <v>16545066</v>
      </c>
      <c r="N65" s="49">
        <f t="shared" si="30"/>
        <v>0</v>
      </c>
      <c r="O65" s="50">
        <f t="shared" si="30"/>
        <v>0</v>
      </c>
      <c r="P65" s="49">
        <f t="shared" si="30"/>
        <v>73906000</v>
      </c>
      <c r="Q65" s="50">
        <f t="shared" si="30"/>
        <v>82928182</v>
      </c>
      <c r="R65" s="34">
        <f t="shared" si="16"/>
        <v>-54.15809711168739</v>
      </c>
      <c r="S65" s="35">
        <f t="shared" si="17"/>
        <v>-11.032644732156093</v>
      </c>
      <c r="T65" s="34">
        <f t="shared" si="18"/>
        <v>60.67467386931785</v>
      </c>
      <c r="U65" s="35">
        <f t="shared" si="19"/>
        <v>68.081622566847557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75856000</v>
      </c>
      <c r="C8" s="36">
        <f t="shared" si="0"/>
        <v>0</v>
      </c>
      <c r="D8" s="36">
        <f t="shared" si="0"/>
        <v>0</v>
      </c>
      <c r="E8" s="36">
        <f t="shared" si="0"/>
        <v>75856000</v>
      </c>
      <c r="F8" s="37">
        <f t="shared" si="0"/>
        <v>75856000</v>
      </c>
      <c r="G8" s="38">
        <f t="shared" si="0"/>
        <v>75856000</v>
      </c>
      <c r="H8" s="37">
        <f t="shared" si="0"/>
        <v>13259000</v>
      </c>
      <c r="I8" s="38">
        <f t="shared" si="0"/>
        <v>9104520</v>
      </c>
      <c r="J8" s="37">
        <f t="shared" si="0"/>
        <v>16867000</v>
      </c>
      <c r="K8" s="38">
        <f t="shared" si="0"/>
        <v>30366134</v>
      </c>
      <c r="L8" s="37">
        <f t="shared" si="0"/>
        <v>15969000</v>
      </c>
      <c r="M8" s="38">
        <f t="shared" si="0"/>
        <v>23476769</v>
      </c>
      <c r="N8" s="37">
        <f t="shared" si="0"/>
        <v>0</v>
      </c>
      <c r="O8" s="38">
        <f t="shared" si="0"/>
        <v>0</v>
      </c>
      <c r="P8" s="37">
        <f t="shared" si="0"/>
        <v>46095000</v>
      </c>
      <c r="Q8" s="38">
        <f t="shared" si="0"/>
        <v>62947423</v>
      </c>
      <c r="R8" s="16">
        <f>IF(($J8       =0),0,((($L8       -$J8       )/$J8       )*100))</f>
        <v>-5.3240054544376596</v>
      </c>
      <c r="S8" s="17">
        <f>IF(($K8       =0),0,((($M8       -$K8       )/$K8       )*100))</f>
        <v>-22.687659219313201</v>
      </c>
      <c r="T8" s="16">
        <f>IF(($E8       =0),0,(($P8       /$E8       )*100))</f>
        <v>60.766452225268928</v>
      </c>
      <c r="U8" s="18">
        <f>IF(($E8       =0),0,(($Q8       /$E8       )*100))</f>
        <v>82.982787122969839</v>
      </c>
      <c r="V8" s="37">
        <f t="shared" ref="V8:W8" si="1">+V9+V28</f>
        <v>5808000</v>
      </c>
      <c r="W8" s="38">
        <f t="shared" si="1"/>
        <v>5721000</v>
      </c>
    </row>
    <row r="9" spans="1:23" ht="13" x14ac:dyDescent="0.3">
      <c r="A9" s="19" t="s">
        <v>35</v>
      </c>
      <c r="B9" s="39">
        <f t="shared" ref="B9:Q9" si="2">SUM(B10:B27)</f>
        <v>71124000</v>
      </c>
      <c r="C9" s="39">
        <f t="shared" si="2"/>
        <v>0</v>
      </c>
      <c r="D9" s="39">
        <f t="shared" si="2"/>
        <v>0</v>
      </c>
      <c r="E9" s="39">
        <f t="shared" si="2"/>
        <v>71124000</v>
      </c>
      <c r="F9" s="40">
        <f t="shared" si="2"/>
        <v>71124000</v>
      </c>
      <c r="G9" s="41">
        <f t="shared" si="2"/>
        <v>71124000</v>
      </c>
      <c r="H9" s="40">
        <f t="shared" si="2"/>
        <v>11803000</v>
      </c>
      <c r="I9" s="41">
        <f t="shared" si="2"/>
        <v>7560118</v>
      </c>
      <c r="J9" s="40">
        <f t="shared" si="2"/>
        <v>15192000</v>
      </c>
      <c r="K9" s="41">
        <f t="shared" si="2"/>
        <v>28670350</v>
      </c>
      <c r="L9" s="40">
        <f t="shared" si="2"/>
        <v>15296000</v>
      </c>
      <c r="M9" s="41">
        <f t="shared" si="2"/>
        <v>22527045</v>
      </c>
      <c r="N9" s="40">
        <f t="shared" si="2"/>
        <v>0</v>
      </c>
      <c r="O9" s="41">
        <f t="shared" si="2"/>
        <v>0</v>
      </c>
      <c r="P9" s="40">
        <f t="shared" si="2"/>
        <v>42291000</v>
      </c>
      <c r="Q9" s="41">
        <f t="shared" si="2"/>
        <v>58757513</v>
      </c>
      <c r="R9" s="20">
        <f>IF(($J9       =0),0,((($L9       -$J9       )/$J9       )*100))</f>
        <v>0.68457082675092151</v>
      </c>
      <c r="S9" s="21">
        <f>IF(($K9       =0),0,((($M9       -$K9       )/$K9       )*100))</f>
        <v>-21.42738055168493</v>
      </c>
      <c r="T9" s="20">
        <f>IF(($E9       =0),0,(($P9       /$E9       )*100))</f>
        <v>59.460941454361397</v>
      </c>
      <c r="U9" s="22">
        <f>IF(($E9       =0),0,(($Q9       /$E9       )*100))</f>
        <v>82.612779090039936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27608000</v>
      </c>
      <c r="C10" s="42"/>
      <c r="D10" s="42"/>
      <c r="E10" s="42">
        <f t="shared" ref="E10:E41" si="4">$B10      +$C10      +$D10</f>
        <v>27608000</v>
      </c>
      <c r="F10" s="43">
        <v>27608000</v>
      </c>
      <c r="G10" s="44">
        <v>27608000</v>
      </c>
      <c r="H10" s="43">
        <v>4766000</v>
      </c>
      <c r="I10" s="44">
        <v>5042388</v>
      </c>
      <c r="J10" s="43">
        <v>10039000</v>
      </c>
      <c r="K10" s="44">
        <v>12097761</v>
      </c>
      <c r="L10" s="43">
        <v>7805000</v>
      </c>
      <c r="M10" s="44">
        <v>5958767</v>
      </c>
      <c r="N10" s="43"/>
      <c r="O10" s="44"/>
      <c r="P10" s="43">
        <f t="shared" ref="P10:P41" si="5">$H10      +$J10      +$L10      +$N10</f>
        <v>22610000</v>
      </c>
      <c r="Q10" s="44">
        <f t="shared" ref="Q10:Q41" si="6">$I10      +$K10      +$M10      +$O10</f>
        <v>23098916</v>
      </c>
      <c r="R10" s="24">
        <f t="shared" ref="R10:R41" si="7">IF(($J10      =0),0,((($L10      -$J10      )/$J10      )*100))</f>
        <v>-22.253212471361689</v>
      </c>
      <c r="S10" s="25">
        <f t="shared" ref="S10:S41" si="8">IF(($K10      =0),0,((($M10      -$K10      )/$K10      )*100))</f>
        <v>-50.744877502539524</v>
      </c>
      <c r="T10" s="24">
        <f t="shared" ref="T10:T41" si="9">IF(($E10      =0),0,(($P10      /$E10      )*100))</f>
        <v>81.896551724137936</v>
      </c>
      <c r="U10" s="26">
        <f t="shared" ref="U10:U41" si="10">IF(($E10      =0),0,(($Q10      /$E10      )*100))</f>
        <v>83.667473196175024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8000000</v>
      </c>
      <c r="C13" s="42"/>
      <c r="D13" s="42"/>
      <c r="E13" s="42">
        <f t="shared" si="4"/>
        <v>8000000</v>
      </c>
      <c r="F13" s="43">
        <v>8000000</v>
      </c>
      <c r="G13" s="44">
        <v>8000000</v>
      </c>
      <c r="H13" s="43"/>
      <c r="I13" s="44"/>
      <c r="J13" s="43">
        <v>5153000</v>
      </c>
      <c r="K13" s="44"/>
      <c r="L13" s="43">
        <v>2847000</v>
      </c>
      <c r="M13" s="44">
        <v>6037546</v>
      </c>
      <c r="N13" s="43"/>
      <c r="O13" s="44"/>
      <c r="P13" s="43">
        <f t="shared" si="5"/>
        <v>8000000</v>
      </c>
      <c r="Q13" s="44">
        <f t="shared" si="6"/>
        <v>6037546</v>
      </c>
      <c r="R13" s="24">
        <f t="shared" si="7"/>
        <v>-44.75063070056278</v>
      </c>
      <c r="S13" s="25">
        <f t="shared" si="8"/>
        <v>0</v>
      </c>
      <c r="T13" s="24">
        <f t="shared" si="9"/>
        <v>100</v>
      </c>
      <c r="U13" s="26">
        <f t="shared" si="10"/>
        <v>75.469324999999998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35516000</v>
      </c>
      <c r="C20" s="42"/>
      <c r="D20" s="42"/>
      <c r="E20" s="42">
        <f t="shared" si="4"/>
        <v>35516000</v>
      </c>
      <c r="F20" s="43">
        <v>35516000</v>
      </c>
      <c r="G20" s="44">
        <v>35516000</v>
      </c>
      <c r="H20" s="43">
        <v>7037000</v>
      </c>
      <c r="I20" s="44">
        <v>2517730</v>
      </c>
      <c r="J20" s="43"/>
      <c r="K20" s="44">
        <v>16572589</v>
      </c>
      <c r="L20" s="43">
        <v>4644000</v>
      </c>
      <c r="M20" s="44">
        <v>10530732</v>
      </c>
      <c r="N20" s="43"/>
      <c r="O20" s="44"/>
      <c r="P20" s="43">
        <f t="shared" si="5"/>
        <v>11681000</v>
      </c>
      <c r="Q20" s="44">
        <f t="shared" si="6"/>
        <v>29621051</v>
      </c>
      <c r="R20" s="24">
        <f t="shared" si="7"/>
        <v>0</v>
      </c>
      <c r="S20" s="25">
        <f t="shared" si="8"/>
        <v>-36.456928968672308</v>
      </c>
      <c r="T20" s="24">
        <f t="shared" si="9"/>
        <v>32.889401959680143</v>
      </c>
      <c r="U20" s="26">
        <f t="shared" si="10"/>
        <v>83.401990652100466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4732000</v>
      </c>
      <c r="C28" s="39">
        <f t="shared" si="11"/>
        <v>0</v>
      </c>
      <c r="D28" s="39">
        <f t="shared" si="11"/>
        <v>0</v>
      </c>
      <c r="E28" s="39">
        <f t="shared" si="11"/>
        <v>4732000</v>
      </c>
      <c r="F28" s="40">
        <f t="shared" si="11"/>
        <v>4732000</v>
      </c>
      <c r="G28" s="41">
        <f t="shared" si="11"/>
        <v>4732000</v>
      </c>
      <c r="H28" s="40">
        <f t="shared" si="11"/>
        <v>1456000</v>
      </c>
      <c r="I28" s="41">
        <f t="shared" si="11"/>
        <v>1544402</v>
      </c>
      <c r="J28" s="40">
        <f t="shared" si="11"/>
        <v>1675000</v>
      </c>
      <c r="K28" s="41">
        <f t="shared" si="11"/>
        <v>1695784</v>
      </c>
      <c r="L28" s="40">
        <f t="shared" si="11"/>
        <v>673000</v>
      </c>
      <c r="M28" s="41">
        <f t="shared" si="11"/>
        <v>949724</v>
      </c>
      <c r="N28" s="40">
        <f t="shared" si="11"/>
        <v>0</v>
      </c>
      <c r="O28" s="41">
        <f t="shared" si="11"/>
        <v>0</v>
      </c>
      <c r="P28" s="40">
        <f t="shared" si="11"/>
        <v>3804000</v>
      </c>
      <c r="Q28" s="41">
        <f t="shared" si="11"/>
        <v>4189910</v>
      </c>
      <c r="R28" s="20">
        <f t="shared" si="7"/>
        <v>-59.820895522388064</v>
      </c>
      <c r="S28" s="21">
        <f t="shared" si="8"/>
        <v>-43.994989927962521</v>
      </c>
      <c r="T28" s="20">
        <f t="shared" si="9"/>
        <v>80.388841927303474</v>
      </c>
      <c r="U28" s="22">
        <f t="shared" si="10"/>
        <v>88.544167371090438</v>
      </c>
      <c r="V28" s="40">
        <f t="shared" ref="V28:W28" si="12">SUM(V29:V42)</f>
        <v>5808000</v>
      </c>
      <c r="W28" s="41">
        <f t="shared" si="12"/>
        <v>5721000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1023000</v>
      </c>
      <c r="I31" s="44">
        <v>1056909</v>
      </c>
      <c r="J31" s="43">
        <v>896000</v>
      </c>
      <c r="K31" s="44">
        <v>896293</v>
      </c>
      <c r="L31" s="43">
        <v>264000</v>
      </c>
      <c r="M31" s="44">
        <v>504709</v>
      </c>
      <c r="N31" s="43"/>
      <c r="O31" s="44"/>
      <c r="P31" s="43">
        <f t="shared" si="5"/>
        <v>2183000</v>
      </c>
      <c r="Q31" s="44">
        <f t="shared" si="6"/>
        <v>2457911</v>
      </c>
      <c r="R31" s="24">
        <f t="shared" si="7"/>
        <v>-70.535714285714292</v>
      </c>
      <c r="S31" s="25">
        <f t="shared" si="8"/>
        <v>-43.689284642410463</v>
      </c>
      <c r="T31" s="24">
        <f t="shared" si="9"/>
        <v>72.766666666666666</v>
      </c>
      <c r="U31" s="26">
        <f t="shared" si="10"/>
        <v>81.930366666666671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1732000</v>
      </c>
      <c r="C33" s="42"/>
      <c r="D33" s="42"/>
      <c r="E33" s="42">
        <f t="shared" si="4"/>
        <v>1732000</v>
      </c>
      <c r="F33" s="43">
        <v>1732000</v>
      </c>
      <c r="G33" s="44">
        <v>1732000</v>
      </c>
      <c r="H33" s="43">
        <v>433000</v>
      </c>
      <c r="I33" s="44">
        <v>487493</v>
      </c>
      <c r="J33" s="43">
        <v>779000</v>
      </c>
      <c r="K33" s="44">
        <v>799491</v>
      </c>
      <c r="L33" s="43">
        <v>409000</v>
      </c>
      <c r="M33" s="44">
        <v>445015</v>
      </c>
      <c r="N33" s="43"/>
      <c r="O33" s="44"/>
      <c r="P33" s="43">
        <f t="shared" si="5"/>
        <v>1621000</v>
      </c>
      <c r="Q33" s="44">
        <f t="shared" si="6"/>
        <v>1731999</v>
      </c>
      <c r="R33" s="24">
        <f t="shared" si="7"/>
        <v>-47.496790757381255</v>
      </c>
      <c r="S33" s="25">
        <f t="shared" si="8"/>
        <v>-44.337709867903449</v>
      </c>
      <c r="T33" s="24">
        <f t="shared" si="9"/>
        <v>93.591224018475742</v>
      </c>
      <c r="U33" s="26">
        <f t="shared" si="10"/>
        <v>99.999942263279451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5808000</v>
      </c>
      <c r="W37" s="44">
        <v>5721000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24438000</v>
      </c>
      <c r="C43" s="45">
        <f t="shared" si="20"/>
        <v>0</v>
      </c>
      <c r="D43" s="45">
        <f t="shared" si="20"/>
        <v>0</v>
      </c>
      <c r="E43" s="45">
        <f t="shared" si="20"/>
        <v>24438000</v>
      </c>
      <c r="F43" s="46">
        <f t="shared" si="20"/>
        <v>22219000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24438000</v>
      </c>
      <c r="C44" s="39">
        <f t="shared" si="22"/>
        <v>0</v>
      </c>
      <c r="D44" s="39">
        <f t="shared" si="22"/>
        <v>0</v>
      </c>
      <c r="E44" s="39">
        <f t="shared" si="22"/>
        <v>24438000</v>
      </c>
      <c r="F44" s="40">
        <f t="shared" si="22"/>
        <v>22219000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24438000</v>
      </c>
      <c r="C46" s="42"/>
      <c r="D46" s="42"/>
      <c r="E46" s="42">
        <f t="shared" si="13"/>
        <v>24438000</v>
      </c>
      <c r="F46" s="43">
        <v>22219000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100294000</v>
      </c>
      <c r="C61" s="39">
        <f t="shared" si="26"/>
        <v>0</v>
      </c>
      <c r="D61" s="39">
        <f t="shared" si="26"/>
        <v>0</v>
      </c>
      <c r="E61" s="39">
        <f t="shared" si="26"/>
        <v>100294000</v>
      </c>
      <c r="F61" s="40">
        <f t="shared" si="26"/>
        <v>98075000</v>
      </c>
      <c r="G61" s="41">
        <f t="shared" si="26"/>
        <v>75856000</v>
      </c>
      <c r="H61" s="40">
        <f t="shared" si="26"/>
        <v>13259000</v>
      </c>
      <c r="I61" s="41">
        <f t="shared" si="26"/>
        <v>9104520</v>
      </c>
      <c r="J61" s="40">
        <f t="shared" si="26"/>
        <v>16867000</v>
      </c>
      <c r="K61" s="41">
        <f t="shared" si="26"/>
        <v>30366134</v>
      </c>
      <c r="L61" s="40">
        <f t="shared" si="26"/>
        <v>15969000</v>
      </c>
      <c r="M61" s="41">
        <f t="shared" si="26"/>
        <v>23476769</v>
      </c>
      <c r="N61" s="40">
        <f t="shared" si="26"/>
        <v>0</v>
      </c>
      <c r="O61" s="41">
        <f t="shared" si="26"/>
        <v>0</v>
      </c>
      <c r="P61" s="40">
        <f t="shared" si="26"/>
        <v>46095000</v>
      </c>
      <c r="Q61" s="41">
        <f t="shared" si="26"/>
        <v>62947423</v>
      </c>
      <c r="R61" s="20">
        <f t="shared" si="16"/>
        <v>-5.3240054544376596</v>
      </c>
      <c r="S61" s="21">
        <f t="shared" si="17"/>
        <v>-22.687659219313201</v>
      </c>
      <c r="T61" s="20">
        <f t="shared" si="18"/>
        <v>45.95987795880113</v>
      </c>
      <c r="U61" s="22">
        <f t="shared" si="19"/>
        <v>62.762900073783079</v>
      </c>
      <c r="V61" s="40">
        <f t="shared" ref="V61:W61" si="27">+V8+V43</f>
        <v>5808000</v>
      </c>
      <c r="W61" s="41">
        <f t="shared" si="27"/>
        <v>5721000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100294000</v>
      </c>
      <c r="C65" s="48">
        <f t="shared" si="30"/>
        <v>0</v>
      </c>
      <c r="D65" s="48">
        <f t="shared" si="30"/>
        <v>0</v>
      </c>
      <c r="E65" s="48">
        <f t="shared" si="30"/>
        <v>100294000</v>
      </c>
      <c r="F65" s="49">
        <f t="shared" si="30"/>
        <v>98075000</v>
      </c>
      <c r="G65" s="50">
        <f t="shared" si="30"/>
        <v>75856000</v>
      </c>
      <c r="H65" s="49">
        <f t="shared" si="30"/>
        <v>13259000</v>
      </c>
      <c r="I65" s="50">
        <f t="shared" si="30"/>
        <v>9104520</v>
      </c>
      <c r="J65" s="49">
        <f t="shared" si="30"/>
        <v>16867000</v>
      </c>
      <c r="K65" s="50">
        <f t="shared" si="30"/>
        <v>30366134</v>
      </c>
      <c r="L65" s="49">
        <f t="shared" si="30"/>
        <v>15969000</v>
      </c>
      <c r="M65" s="51">
        <f t="shared" si="30"/>
        <v>23476769</v>
      </c>
      <c r="N65" s="49">
        <f t="shared" si="30"/>
        <v>0</v>
      </c>
      <c r="O65" s="50">
        <f t="shared" si="30"/>
        <v>0</v>
      </c>
      <c r="P65" s="49">
        <f t="shared" si="30"/>
        <v>46095000</v>
      </c>
      <c r="Q65" s="50">
        <f t="shared" si="30"/>
        <v>62947423</v>
      </c>
      <c r="R65" s="34">
        <f t="shared" si="16"/>
        <v>-5.3240054544376596</v>
      </c>
      <c r="S65" s="35">
        <f t="shared" si="17"/>
        <v>-22.687659219313201</v>
      </c>
      <c r="T65" s="34">
        <f t="shared" si="18"/>
        <v>45.95987795880113</v>
      </c>
      <c r="U65" s="35">
        <f t="shared" si="19"/>
        <v>62.762900073783079</v>
      </c>
      <c r="V65" s="49">
        <f>+V61+V62</f>
        <v>5808000</v>
      </c>
      <c r="W65" s="50">
        <f>+W61+W62</f>
        <v>5721000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104616000</v>
      </c>
      <c r="C8" s="36">
        <f t="shared" si="0"/>
        <v>0</v>
      </c>
      <c r="D8" s="36">
        <f t="shared" si="0"/>
        <v>0</v>
      </c>
      <c r="E8" s="36">
        <f t="shared" si="0"/>
        <v>104616000</v>
      </c>
      <c r="F8" s="37">
        <f t="shared" si="0"/>
        <v>104616000</v>
      </c>
      <c r="G8" s="38">
        <f t="shared" si="0"/>
        <v>104616000</v>
      </c>
      <c r="H8" s="37">
        <f t="shared" si="0"/>
        <v>22083000</v>
      </c>
      <c r="I8" s="38">
        <f t="shared" si="0"/>
        <v>8864582</v>
      </c>
      <c r="J8" s="37">
        <f t="shared" si="0"/>
        <v>21226000</v>
      </c>
      <c r="K8" s="38">
        <f t="shared" si="0"/>
        <v>19586791</v>
      </c>
      <c r="L8" s="37">
        <f t="shared" si="0"/>
        <v>22336000</v>
      </c>
      <c r="M8" s="38">
        <f t="shared" si="0"/>
        <v>23362950</v>
      </c>
      <c r="N8" s="37">
        <f t="shared" si="0"/>
        <v>0</v>
      </c>
      <c r="O8" s="38">
        <f t="shared" si="0"/>
        <v>0</v>
      </c>
      <c r="P8" s="37">
        <f t="shared" si="0"/>
        <v>65645000</v>
      </c>
      <c r="Q8" s="38">
        <f t="shared" si="0"/>
        <v>51814323</v>
      </c>
      <c r="R8" s="16">
        <f>IF(($J8       =0),0,((($L8       -$J8       )/$J8       )*100))</f>
        <v>5.2294355978516913</v>
      </c>
      <c r="S8" s="17">
        <f>IF(($K8       =0),0,((($M8       -$K8       )/$K8       )*100))</f>
        <v>19.279110090060183</v>
      </c>
      <c r="T8" s="16">
        <f>IF(($E8       =0),0,(($P8       /$E8       )*100))</f>
        <v>62.748527949835584</v>
      </c>
      <c r="U8" s="18">
        <f>IF(($E8       =0),0,(($Q8       /$E8       )*100))</f>
        <v>49.528105643496218</v>
      </c>
      <c r="V8" s="37">
        <f t="shared" ref="V8:W8" si="1">+V9+V28</f>
        <v>21664000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98897000</v>
      </c>
      <c r="C9" s="39">
        <f t="shared" si="2"/>
        <v>0</v>
      </c>
      <c r="D9" s="39">
        <f t="shared" si="2"/>
        <v>0</v>
      </c>
      <c r="E9" s="39">
        <f t="shared" si="2"/>
        <v>98897000</v>
      </c>
      <c r="F9" s="40">
        <f t="shared" si="2"/>
        <v>98897000</v>
      </c>
      <c r="G9" s="41">
        <f t="shared" si="2"/>
        <v>98897000</v>
      </c>
      <c r="H9" s="40">
        <f t="shared" si="2"/>
        <v>21351000</v>
      </c>
      <c r="I9" s="41">
        <f t="shared" si="2"/>
        <v>8120558</v>
      </c>
      <c r="J9" s="40">
        <f t="shared" si="2"/>
        <v>19337000</v>
      </c>
      <c r="K9" s="41">
        <f t="shared" si="2"/>
        <v>18562845</v>
      </c>
      <c r="L9" s="40">
        <f t="shared" si="2"/>
        <v>21549000</v>
      </c>
      <c r="M9" s="41">
        <f t="shared" si="2"/>
        <v>21589805</v>
      </c>
      <c r="N9" s="40">
        <f t="shared" si="2"/>
        <v>0</v>
      </c>
      <c r="O9" s="41">
        <f t="shared" si="2"/>
        <v>0</v>
      </c>
      <c r="P9" s="40">
        <f t="shared" si="2"/>
        <v>62237000</v>
      </c>
      <c r="Q9" s="41">
        <f t="shared" si="2"/>
        <v>48273208</v>
      </c>
      <c r="R9" s="20">
        <f>IF(($J9       =0),0,((($L9       -$J9       )/$J9       )*100))</f>
        <v>11.439209805036976</v>
      </c>
      <c r="S9" s="21">
        <f>IF(($K9       =0),0,((($M9       -$K9       )/$K9       )*100))</f>
        <v>16.30655214758298</v>
      </c>
      <c r="T9" s="20">
        <f>IF(($E9       =0),0,(($P9       /$E9       )*100))</f>
        <v>62.931130367958588</v>
      </c>
      <c r="U9" s="22">
        <f>IF(($E9       =0),0,(($Q9       /$E9       )*100))</f>
        <v>48.811599947420042</v>
      </c>
      <c r="V9" s="40">
        <f t="shared" ref="V9:W9" si="3">SUM(V10:V27)</f>
        <v>21664000</v>
      </c>
      <c r="W9" s="41">
        <f t="shared" si="3"/>
        <v>0</v>
      </c>
    </row>
    <row r="10" spans="1:23" ht="13" x14ac:dyDescent="0.3">
      <c r="A10" s="23" t="s">
        <v>36</v>
      </c>
      <c r="B10" s="42">
        <v>66868000</v>
      </c>
      <c r="C10" s="42"/>
      <c r="D10" s="42"/>
      <c r="E10" s="42">
        <f t="shared" ref="E10:E41" si="4">$B10      +$C10      +$D10</f>
        <v>66868000</v>
      </c>
      <c r="F10" s="43">
        <v>66868000</v>
      </c>
      <c r="G10" s="44">
        <v>66868000</v>
      </c>
      <c r="H10" s="43">
        <v>21351000</v>
      </c>
      <c r="I10" s="44">
        <v>8120558</v>
      </c>
      <c r="J10" s="43">
        <v>19337000</v>
      </c>
      <c r="K10" s="44">
        <v>18562845</v>
      </c>
      <c r="L10" s="43">
        <v>18798000</v>
      </c>
      <c r="M10" s="44">
        <v>21589805</v>
      </c>
      <c r="N10" s="43"/>
      <c r="O10" s="44"/>
      <c r="P10" s="43">
        <f t="shared" ref="P10:P41" si="5">$H10      +$J10      +$L10      +$N10</f>
        <v>59486000</v>
      </c>
      <c r="Q10" s="44">
        <f t="shared" ref="Q10:Q41" si="6">$I10      +$K10      +$M10      +$O10</f>
        <v>48273208</v>
      </c>
      <c r="R10" s="24">
        <f t="shared" ref="R10:R41" si="7">IF(($J10      =0),0,((($L10      -$J10      )/$J10      )*100))</f>
        <v>-2.7874023892020481</v>
      </c>
      <c r="S10" s="25">
        <f t="shared" ref="S10:S41" si="8">IF(($K10      =0),0,((($M10      -$K10      )/$K10      )*100))</f>
        <v>16.30655214758298</v>
      </c>
      <c r="T10" s="24">
        <f t="shared" ref="T10:T41" si="9">IF(($E10      =0),0,(($P10      /$E10      )*100))</f>
        <v>88.960339773882865</v>
      </c>
      <c r="U10" s="26">
        <f t="shared" ref="U10:U41" si="10">IF(($E10      =0),0,(($Q10      /$E10      )*100))</f>
        <v>72.19179278578693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32029000</v>
      </c>
      <c r="C20" s="42"/>
      <c r="D20" s="42"/>
      <c r="E20" s="42">
        <f t="shared" si="4"/>
        <v>32029000</v>
      </c>
      <c r="F20" s="43">
        <v>32029000</v>
      </c>
      <c r="G20" s="44">
        <v>32029000</v>
      </c>
      <c r="H20" s="43"/>
      <c r="I20" s="44"/>
      <c r="J20" s="43"/>
      <c r="K20" s="44"/>
      <c r="L20" s="43">
        <v>2751000</v>
      </c>
      <c r="M20" s="44"/>
      <c r="N20" s="43"/>
      <c r="O20" s="44"/>
      <c r="P20" s="43">
        <f t="shared" si="5"/>
        <v>2751000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8.5890911361578581</v>
      </c>
      <c r="U20" s="26">
        <f t="shared" si="10"/>
        <v>0</v>
      </c>
      <c r="V20" s="43">
        <v>21664000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5719000</v>
      </c>
      <c r="C28" s="39">
        <f t="shared" si="11"/>
        <v>0</v>
      </c>
      <c r="D28" s="39">
        <f t="shared" si="11"/>
        <v>0</v>
      </c>
      <c r="E28" s="39">
        <f t="shared" si="11"/>
        <v>5719000</v>
      </c>
      <c r="F28" s="40">
        <f t="shared" si="11"/>
        <v>5719000</v>
      </c>
      <c r="G28" s="41">
        <f t="shared" si="11"/>
        <v>5719000</v>
      </c>
      <c r="H28" s="40">
        <f t="shared" si="11"/>
        <v>732000</v>
      </c>
      <c r="I28" s="41">
        <f t="shared" si="11"/>
        <v>744024</v>
      </c>
      <c r="J28" s="40">
        <f t="shared" si="11"/>
        <v>1889000</v>
      </c>
      <c r="K28" s="41">
        <f t="shared" si="11"/>
        <v>1023946</v>
      </c>
      <c r="L28" s="40">
        <f t="shared" si="11"/>
        <v>787000</v>
      </c>
      <c r="M28" s="41">
        <f t="shared" si="11"/>
        <v>1773145</v>
      </c>
      <c r="N28" s="40">
        <f t="shared" si="11"/>
        <v>0</v>
      </c>
      <c r="O28" s="41">
        <f t="shared" si="11"/>
        <v>0</v>
      </c>
      <c r="P28" s="40">
        <f t="shared" si="11"/>
        <v>3408000</v>
      </c>
      <c r="Q28" s="41">
        <f t="shared" si="11"/>
        <v>3541115</v>
      </c>
      <c r="R28" s="20">
        <f t="shared" si="7"/>
        <v>-58.33774483853891</v>
      </c>
      <c r="S28" s="21">
        <f t="shared" si="8"/>
        <v>73.167823303182004</v>
      </c>
      <c r="T28" s="20">
        <f t="shared" si="9"/>
        <v>59.590837559013806</v>
      </c>
      <c r="U28" s="22">
        <f t="shared" si="10"/>
        <v>61.918429795418781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52000</v>
      </c>
      <c r="I31" s="44">
        <v>51296</v>
      </c>
      <c r="J31" s="43">
        <v>1193000</v>
      </c>
      <c r="K31" s="44">
        <v>94043</v>
      </c>
      <c r="L31" s="43">
        <v>95000</v>
      </c>
      <c r="M31" s="44">
        <v>1192612</v>
      </c>
      <c r="N31" s="43"/>
      <c r="O31" s="44"/>
      <c r="P31" s="43">
        <f t="shared" si="5"/>
        <v>1340000</v>
      </c>
      <c r="Q31" s="44">
        <f t="shared" si="6"/>
        <v>1337951</v>
      </c>
      <c r="R31" s="24">
        <f t="shared" si="7"/>
        <v>-92.03688181056161</v>
      </c>
      <c r="S31" s="25">
        <f t="shared" si="8"/>
        <v>1168.1560562721309</v>
      </c>
      <c r="T31" s="24">
        <f t="shared" si="9"/>
        <v>44.666666666666664</v>
      </c>
      <c r="U31" s="26">
        <f t="shared" si="10"/>
        <v>44.598366666666664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2719000</v>
      </c>
      <c r="C33" s="42"/>
      <c r="D33" s="42"/>
      <c r="E33" s="42">
        <f t="shared" si="4"/>
        <v>2719000</v>
      </c>
      <c r="F33" s="43">
        <v>2719000</v>
      </c>
      <c r="G33" s="44">
        <v>2719000</v>
      </c>
      <c r="H33" s="43">
        <v>680000</v>
      </c>
      <c r="I33" s="44">
        <v>692728</v>
      </c>
      <c r="J33" s="43">
        <v>696000</v>
      </c>
      <c r="K33" s="44">
        <v>929903</v>
      </c>
      <c r="L33" s="43">
        <v>692000</v>
      </c>
      <c r="M33" s="44">
        <v>580533</v>
      </c>
      <c r="N33" s="43"/>
      <c r="O33" s="44"/>
      <c r="P33" s="43">
        <f t="shared" si="5"/>
        <v>2068000</v>
      </c>
      <c r="Q33" s="44">
        <f t="shared" si="6"/>
        <v>2203164</v>
      </c>
      <c r="R33" s="24">
        <f t="shared" si="7"/>
        <v>-0.57471264367816088</v>
      </c>
      <c r="S33" s="25">
        <f t="shared" si="8"/>
        <v>-37.570585319113931</v>
      </c>
      <c r="T33" s="24">
        <f t="shared" si="9"/>
        <v>76.057374034571538</v>
      </c>
      <c r="U33" s="26">
        <f t="shared" si="10"/>
        <v>81.028466347922034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80580000</v>
      </c>
      <c r="C43" s="45">
        <f t="shared" si="20"/>
        <v>0</v>
      </c>
      <c r="D43" s="45">
        <f t="shared" si="20"/>
        <v>0</v>
      </c>
      <c r="E43" s="45">
        <f t="shared" si="20"/>
        <v>80580000</v>
      </c>
      <c r="F43" s="46">
        <f t="shared" si="20"/>
        <v>77531000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80580000</v>
      </c>
      <c r="C44" s="39">
        <f t="shared" si="22"/>
        <v>0</v>
      </c>
      <c r="D44" s="39">
        <f t="shared" si="22"/>
        <v>0</v>
      </c>
      <c r="E44" s="39">
        <f t="shared" si="22"/>
        <v>80580000</v>
      </c>
      <c r="F44" s="40">
        <f t="shared" si="22"/>
        <v>77531000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33580000</v>
      </c>
      <c r="C46" s="42"/>
      <c r="D46" s="42"/>
      <c r="E46" s="42">
        <f t="shared" si="13"/>
        <v>33580000</v>
      </c>
      <c r="F46" s="43">
        <v>30531000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47000000</v>
      </c>
      <c r="C55" s="42"/>
      <c r="D55" s="42"/>
      <c r="E55" s="42">
        <f t="shared" si="13"/>
        <v>47000000</v>
      </c>
      <c r="F55" s="43">
        <v>47000000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185196000</v>
      </c>
      <c r="C61" s="39">
        <f t="shared" si="26"/>
        <v>0</v>
      </c>
      <c r="D61" s="39">
        <f t="shared" si="26"/>
        <v>0</v>
      </c>
      <c r="E61" s="39">
        <f t="shared" si="26"/>
        <v>185196000</v>
      </c>
      <c r="F61" s="40">
        <f t="shared" si="26"/>
        <v>182147000</v>
      </c>
      <c r="G61" s="41">
        <f t="shared" si="26"/>
        <v>104616000</v>
      </c>
      <c r="H61" s="40">
        <f t="shared" si="26"/>
        <v>22083000</v>
      </c>
      <c r="I61" s="41">
        <f t="shared" si="26"/>
        <v>8864582</v>
      </c>
      <c r="J61" s="40">
        <f t="shared" si="26"/>
        <v>21226000</v>
      </c>
      <c r="K61" s="41">
        <f t="shared" si="26"/>
        <v>19586791</v>
      </c>
      <c r="L61" s="40">
        <f t="shared" si="26"/>
        <v>22336000</v>
      </c>
      <c r="M61" s="41">
        <f t="shared" si="26"/>
        <v>23362950</v>
      </c>
      <c r="N61" s="40">
        <f t="shared" si="26"/>
        <v>0</v>
      </c>
      <c r="O61" s="41">
        <f t="shared" si="26"/>
        <v>0</v>
      </c>
      <c r="P61" s="40">
        <f t="shared" si="26"/>
        <v>65645000</v>
      </c>
      <c r="Q61" s="41">
        <f t="shared" si="26"/>
        <v>51814323</v>
      </c>
      <c r="R61" s="20">
        <f t="shared" si="16"/>
        <v>5.2294355978516913</v>
      </c>
      <c r="S61" s="21">
        <f t="shared" si="17"/>
        <v>19.279110090060183</v>
      </c>
      <c r="T61" s="20">
        <f t="shared" si="18"/>
        <v>35.446229940171492</v>
      </c>
      <c r="U61" s="22">
        <f t="shared" si="19"/>
        <v>27.978100498930864</v>
      </c>
      <c r="V61" s="40">
        <f t="shared" ref="V61:W61" si="27">+V8+V43</f>
        <v>21664000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185196000</v>
      </c>
      <c r="C65" s="48">
        <f t="shared" si="30"/>
        <v>0</v>
      </c>
      <c r="D65" s="48">
        <f t="shared" si="30"/>
        <v>0</v>
      </c>
      <c r="E65" s="48">
        <f t="shared" si="30"/>
        <v>185196000</v>
      </c>
      <c r="F65" s="49">
        <f t="shared" si="30"/>
        <v>182147000</v>
      </c>
      <c r="G65" s="50">
        <f t="shared" si="30"/>
        <v>104616000</v>
      </c>
      <c r="H65" s="49">
        <f t="shared" si="30"/>
        <v>22083000</v>
      </c>
      <c r="I65" s="50">
        <f t="shared" si="30"/>
        <v>8864582</v>
      </c>
      <c r="J65" s="49">
        <f t="shared" si="30"/>
        <v>21226000</v>
      </c>
      <c r="K65" s="50">
        <f t="shared" si="30"/>
        <v>19586791</v>
      </c>
      <c r="L65" s="49">
        <f t="shared" si="30"/>
        <v>22336000</v>
      </c>
      <c r="M65" s="51">
        <f t="shared" si="30"/>
        <v>23362950</v>
      </c>
      <c r="N65" s="49">
        <f t="shared" si="30"/>
        <v>0</v>
      </c>
      <c r="O65" s="50">
        <f t="shared" si="30"/>
        <v>0</v>
      </c>
      <c r="P65" s="49">
        <f t="shared" si="30"/>
        <v>65645000</v>
      </c>
      <c r="Q65" s="50">
        <f t="shared" si="30"/>
        <v>51814323</v>
      </c>
      <c r="R65" s="34">
        <f t="shared" si="16"/>
        <v>5.2294355978516913</v>
      </c>
      <c r="S65" s="35">
        <f t="shared" si="17"/>
        <v>19.279110090060183</v>
      </c>
      <c r="T65" s="34">
        <f t="shared" si="18"/>
        <v>35.446229940171492</v>
      </c>
      <c r="U65" s="35">
        <f t="shared" si="19"/>
        <v>27.978100498930864</v>
      </c>
      <c r="V65" s="49">
        <f>+V61+V62</f>
        <v>21664000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57412000</v>
      </c>
      <c r="C8" s="36">
        <f t="shared" si="0"/>
        <v>0</v>
      </c>
      <c r="D8" s="36">
        <f t="shared" si="0"/>
        <v>0</v>
      </c>
      <c r="E8" s="36">
        <f t="shared" si="0"/>
        <v>57412000</v>
      </c>
      <c r="F8" s="37">
        <f t="shared" si="0"/>
        <v>57412000</v>
      </c>
      <c r="G8" s="38">
        <f t="shared" si="0"/>
        <v>57412000</v>
      </c>
      <c r="H8" s="37">
        <f t="shared" si="0"/>
        <v>18764000</v>
      </c>
      <c r="I8" s="38">
        <f t="shared" si="0"/>
        <v>16266706</v>
      </c>
      <c r="J8" s="37">
        <f t="shared" si="0"/>
        <v>15945000</v>
      </c>
      <c r="K8" s="38">
        <f t="shared" si="0"/>
        <v>17756055</v>
      </c>
      <c r="L8" s="37">
        <f t="shared" si="0"/>
        <v>9262000</v>
      </c>
      <c r="M8" s="38">
        <f t="shared" si="0"/>
        <v>4771448</v>
      </c>
      <c r="N8" s="37">
        <f t="shared" si="0"/>
        <v>0</v>
      </c>
      <c r="O8" s="38">
        <f t="shared" si="0"/>
        <v>0</v>
      </c>
      <c r="P8" s="37">
        <f t="shared" si="0"/>
        <v>43971000</v>
      </c>
      <c r="Q8" s="38">
        <f t="shared" si="0"/>
        <v>38794209</v>
      </c>
      <c r="R8" s="16">
        <f>IF(($J8       =0),0,((($L8       -$J8       )/$J8       )*100))</f>
        <v>-41.912825337096272</v>
      </c>
      <c r="S8" s="17">
        <f>IF(($K8       =0),0,((($M8       -$K8       )/$K8       )*100))</f>
        <v>-73.127769653788519</v>
      </c>
      <c r="T8" s="16">
        <f>IF(($E8       =0),0,(($P8       /$E8       )*100))</f>
        <v>76.588518079843936</v>
      </c>
      <c r="U8" s="18">
        <f>IF(($E8       =0),0,(($Q8       /$E8       )*100))</f>
        <v>67.571603497526638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53533000</v>
      </c>
      <c r="C9" s="39">
        <f t="shared" si="2"/>
        <v>0</v>
      </c>
      <c r="D9" s="39">
        <f t="shared" si="2"/>
        <v>0</v>
      </c>
      <c r="E9" s="39">
        <f t="shared" si="2"/>
        <v>53533000</v>
      </c>
      <c r="F9" s="40">
        <f t="shared" si="2"/>
        <v>53533000</v>
      </c>
      <c r="G9" s="41">
        <f t="shared" si="2"/>
        <v>53533000</v>
      </c>
      <c r="H9" s="40">
        <f t="shared" si="2"/>
        <v>18077000</v>
      </c>
      <c r="I9" s="41">
        <f t="shared" si="2"/>
        <v>14736757</v>
      </c>
      <c r="J9" s="40">
        <f t="shared" si="2"/>
        <v>14867000</v>
      </c>
      <c r="K9" s="41">
        <f t="shared" si="2"/>
        <v>16222238</v>
      </c>
      <c r="L9" s="40">
        <f t="shared" si="2"/>
        <v>8345000</v>
      </c>
      <c r="M9" s="41">
        <f t="shared" si="2"/>
        <v>4582073</v>
      </c>
      <c r="N9" s="40">
        <f t="shared" si="2"/>
        <v>0</v>
      </c>
      <c r="O9" s="41">
        <f t="shared" si="2"/>
        <v>0</v>
      </c>
      <c r="P9" s="40">
        <f t="shared" si="2"/>
        <v>41289000</v>
      </c>
      <c r="Q9" s="41">
        <f t="shared" si="2"/>
        <v>35541068</v>
      </c>
      <c r="R9" s="20">
        <f>IF(($J9       =0),0,((($L9       -$J9       )/$J9       )*100))</f>
        <v>-43.868971547723149</v>
      </c>
      <c r="S9" s="21">
        <f>IF(($K9       =0),0,((($M9       -$K9       )/$K9       )*100))</f>
        <v>-71.754371992323129</v>
      </c>
      <c r="T9" s="20">
        <f>IF(($E9       =0),0,(($P9       /$E9       )*100))</f>
        <v>77.128126576130612</v>
      </c>
      <c r="U9" s="22">
        <f>IF(($E9       =0),0,(($Q9       /$E9       )*100))</f>
        <v>66.390951375786898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47716000</v>
      </c>
      <c r="C10" s="42"/>
      <c r="D10" s="42"/>
      <c r="E10" s="42">
        <f t="shared" ref="E10:E41" si="4">$B10      +$C10      +$D10</f>
        <v>47716000</v>
      </c>
      <c r="F10" s="43">
        <v>47716000</v>
      </c>
      <c r="G10" s="44">
        <v>47716000</v>
      </c>
      <c r="H10" s="43">
        <v>16185000</v>
      </c>
      <c r="I10" s="44">
        <v>13075502</v>
      </c>
      <c r="J10" s="43">
        <v>13181000</v>
      </c>
      <c r="K10" s="44">
        <v>14557664</v>
      </c>
      <c r="L10" s="43">
        <v>6695000</v>
      </c>
      <c r="M10" s="44">
        <v>3996007</v>
      </c>
      <c r="N10" s="43"/>
      <c r="O10" s="44"/>
      <c r="P10" s="43">
        <f t="shared" ref="P10:P41" si="5">$H10      +$J10      +$L10      +$N10</f>
        <v>36061000</v>
      </c>
      <c r="Q10" s="44">
        <f t="shared" ref="Q10:Q41" si="6">$I10      +$K10      +$M10      +$O10</f>
        <v>31629173</v>
      </c>
      <c r="R10" s="24">
        <f t="shared" ref="R10:R41" si="7">IF(($J10      =0),0,((($L10      -$J10      )/$J10      )*100))</f>
        <v>-49.207192170548517</v>
      </c>
      <c r="S10" s="25">
        <f t="shared" ref="S10:S41" si="8">IF(($K10      =0),0,((($M10      -$K10      )/$K10      )*100))</f>
        <v>-72.550492991183205</v>
      </c>
      <c r="T10" s="24">
        <f t="shared" ref="T10:T41" si="9">IF(($E10      =0),0,(($P10      /$E10      )*100))</f>
        <v>75.57423086595692</v>
      </c>
      <c r="U10" s="26">
        <f t="shared" ref="U10:U41" si="10">IF(($E10      =0),0,(($Q10      /$E10      )*100))</f>
        <v>66.28630438427362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5817000</v>
      </c>
      <c r="C13" s="42"/>
      <c r="D13" s="42"/>
      <c r="E13" s="42">
        <f t="shared" si="4"/>
        <v>5817000</v>
      </c>
      <c r="F13" s="43">
        <v>5817000</v>
      </c>
      <c r="G13" s="44">
        <v>5817000</v>
      </c>
      <c r="H13" s="43">
        <v>1892000</v>
      </c>
      <c r="I13" s="44">
        <v>1661255</v>
      </c>
      <c r="J13" s="43">
        <v>1686000</v>
      </c>
      <c r="K13" s="44">
        <v>1664574</v>
      </c>
      <c r="L13" s="43">
        <v>1650000</v>
      </c>
      <c r="M13" s="44">
        <v>586066</v>
      </c>
      <c r="N13" s="43"/>
      <c r="O13" s="44"/>
      <c r="P13" s="43">
        <f t="shared" si="5"/>
        <v>5228000</v>
      </c>
      <c r="Q13" s="44">
        <f t="shared" si="6"/>
        <v>3911895</v>
      </c>
      <c r="R13" s="24">
        <f t="shared" si="7"/>
        <v>-2.1352313167259789</v>
      </c>
      <c r="S13" s="25">
        <f t="shared" si="8"/>
        <v>-64.791832625044009</v>
      </c>
      <c r="T13" s="24">
        <f t="shared" si="9"/>
        <v>89.874505758982295</v>
      </c>
      <c r="U13" s="26">
        <f t="shared" si="10"/>
        <v>67.249355337802996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3879000</v>
      </c>
      <c r="C28" s="39">
        <f t="shared" si="11"/>
        <v>0</v>
      </c>
      <c r="D28" s="39">
        <f t="shared" si="11"/>
        <v>0</v>
      </c>
      <c r="E28" s="39">
        <f t="shared" si="11"/>
        <v>3879000</v>
      </c>
      <c r="F28" s="40">
        <f t="shared" si="11"/>
        <v>3879000</v>
      </c>
      <c r="G28" s="41">
        <f t="shared" si="11"/>
        <v>3879000</v>
      </c>
      <c r="H28" s="40">
        <f t="shared" si="11"/>
        <v>687000</v>
      </c>
      <c r="I28" s="41">
        <f t="shared" si="11"/>
        <v>1529949</v>
      </c>
      <c r="J28" s="40">
        <f t="shared" si="11"/>
        <v>1078000</v>
      </c>
      <c r="K28" s="41">
        <f t="shared" si="11"/>
        <v>1533817</v>
      </c>
      <c r="L28" s="40">
        <f t="shared" si="11"/>
        <v>917000</v>
      </c>
      <c r="M28" s="41">
        <f t="shared" si="11"/>
        <v>189375</v>
      </c>
      <c r="N28" s="40">
        <f t="shared" si="11"/>
        <v>0</v>
      </c>
      <c r="O28" s="41">
        <f t="shared" si="11"/>
        <v>0</v>
      </c>
      <c r="P28" s="40">
        <f t="shared" si="11"/>
        <v>2682000</v>
      </c>
      <c r="Q28" s="41">
        <f t="shared" si="11"/>
        <v>3253141</v>
      </c>
      <c r="R28" s="20">
        <f t="shared" si="7"/>
        <v>-14.935064935064934</v>
      </c>
      <c r="S28" s="21">
        <f t="shared" si="8"/>
        <v>-87.653351084255817</v>
      </c>
      <c r="T28" s="20">
        <f t="shared" si="9"/>
        <v>69.141531322505799</v>
      </c>
      <c r="U28" s="22">
        <f t="shared" si="10"/>
        <v>83.86545501417892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167000</v>
      </c>
      <c r="I31" s="44">
        <v>166783</v>
      </c>
      <c r="J31" s="43">
        <v>142000</v>
      </c>
      <c r="K31" s="44">
        <v>142886</v>
      </c>
      <c r="L31" s="43">
        <v>917000</v>
      </c>
      <c r="M31" s="44">
        <v>975818</v>
      </c>
      <c r="N31" s="43"/>
      <c r="O31" s="44"/>
      <c r="P31" s="43">
        <f t="shared" si="5"/>
        <v>1226000</v>
      </c>
      <c r="Q31" s="44">
        <f t="shared" si="6"/>
        <v>1285487</v>
      </c>
      <c r="R31" s="24">
        <f t="shared" si="7"/>
        <v>545.77464788732391</v>
      </c>
      <c r="S31" s="25">
        <f t="shared" si="8"/>
        <v>582.93464720126531</v>
      </c>
      <c r="T31" s="24">
        <f t="shared" si="9"/>
        <v>68.111111111111114</v>
      </c>
      <c r="U31" s="26">
        <f t="shared" si="10"/>
        <v>71.415944444444449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2079000</v>
      </c>
      <c r="C33" s="42"/>
      <c r="D33" s="42"/>
      <c r="E33" s="42">
        <f t="shared" si="4"/>
        <v>2079000</v>
      </c>
      <c r="F33" s="43">
        <v>2079000</v>
      </c>
      <c r="G33" s="44">
        <v>2079000</v>
      </c>
      <c r="H33" s="43">
        <v>520000</v>
      </c>
      <c r="I33" s="44">
        <v>1363166</v>
      </c>
      <c r="J33" s="43">
        <v>936000</v>
      </c>
      <c r="K33" s="44">
        <v>1390931</v>
      </c>
      <c r="L33" s="43"/>
      <c r="M33" s="44">
        <v>-786443</v>
      </c>
      <c r="N33" s="43"/>
      <c r="O33" s="44"/>
      <c r="P33" s="43">
        <f t="shared" si="5"/>
        <v>1456000</v>
      </c>
      <c r="Q33" s="44">
        <f t="shared" si="6"/>
        <v>1967654</v>
      </c>
      <c r="R33" s="24">
        <f t="shared" si="7"/>
        <v>-100</v>
      </c>
      <c r="S33" s="25">
        <f t="shared" si="8"/>
        <v>-156.54076298536737</v>
      </c>
      <c r="T33" s="24">
        <f t="shared" si="9"/>
        <v>70.033670033670035</v>
      </c>
      <c r="U33" s="26">
        <f t="shared" si="10"/>
        <v>94.644252044252042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22204000</v>
      </c>
      <c r="C43" s="45">
        <f t="shared" si="20"/>
        <v>0</v>
      </c>
      <c r="D43" s="45">
        <f t="shared" si="20"/>
        <v>0</v>
      </c>
      <c r="E43" s="45">
        <f t="shared" si="20"/>
        <v>22204000</v>
      </c>
      <c r="F43" s="46">
        <f t="shared" si="20"/>
        <v>20188000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22204000</v>
      </c>
      <c r="C44" s="39">
        <f t="shared" si="22"/>
        <v>0</v>
      </c>
      <c r="D44" s="39">
        <f t="shared" si="22"/>
        <v>0</v>
      </c>
      <c r="E44" s="39">
        <f t="shared" si="22"/>
        <v>22204000</v>
      </c>
      <c r="F44" s="40">
        <f t="shared" si="22"/>
        <v>20188000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22204000</v>
      </c>
      <c r="C46" s="42"/>
      <c r="D46" s="42"/>
      <c r="E46" s="42">
        <f t="shared" si="13"/>
        <v>22204000</v>
      </c>
      <c r="F46" s="43">
        <v>20188000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79616000</v>
      </c>
      <c r="C61" s="39">
        <f t="shared" si="26"/>
        <v>0</v>
      </c>
      <c r="D61" s="39">
        <f t="shared" si="26"/>
        <v>0</v>
      </c>
      <c r="E61" s="39">
        <f t="shared" si="26"/>
        <v>79616000</v>
      </c>
      <c r="F61" s="40">
        <f t="shared" si="26"/>
        <v>77600000</v>
      </c>
      <c r="G61" s="41">
        <f t="shared" si="26"/>
        <v>57412000</v>
      </c>
      <c r="H61" s="40">
        <f t="shared" si="26"/>
        <v>18764000</v>
      </c>
      <c r="I61" s="41">
        <f t="shared" si="26"/>
        <v>16266706</v>
      </c>
      <c r="J61" s="40">
        <f t="shared" si="26"/>
        <v>15945000</v>
      </c>
      <c r="K61" s="41">
        <f t="shared" si="26"/>
        <v>17756055</v>
      </c>
      <c r="L61" s="40">
        <f t="shared" si="26"/>
        <v>9262000</v>
      </c>
      <c r="M61" s="41">
        <f t="shared" si="26"/>
        <v>4771448</v>
      </c>
      <c r="N61" s="40">
        <f t="shared" si="26"/>
        <v>0</v>
      </c>
      <c r="O61" s="41">
        <f t="shared" si="26"/>
        <v>0</v>
      </c>
      <c r="P61" s="40">
        <f t="shared" si="26"/>
        <v>43971000</v>
      </c>
      <c r="Q61" s="41">
        <f t="shared" si="26"/>
        <v>38794209</v>
      </c>
      <c r="R61" s="20">
        <f t="shared" si="16"/>
        <v>-41.912825337096272</v>
      </c>
      <c r="S61" s="21">
        <f t="shared" si="17"/>
        <v>-73.127769653788519</v>
      </c>
      <c r="T61" s="20">
        <f t="shared" si="18"/>
        <v>55.228848472668815</v>
      </c>
      <c r="U61" s="22">
        <f t="shared" si="19"/>
        <v>48.726649165996783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79616000</v>
      </c>
      <c r="C65" s="48">
        <f t="shared" si="30"/>
        <v>0</v>
      </c>
      <c r="D65" s="48">
        <f t="shared" si="30"/>
        <v>0</v>
      </c>
      <c r="E65" s="48">
        <f t="shared" si="30"/>
        <v>79616000</v>
      </c>
      <c r="F65" s="49">
        <f t="shared" si="30"/>
        <v>77600000</v>
      </c>
      <c r="G65" s="50">
        <f t="shared" si="30"/>
        <v>57412000</v>
      </c>
      <c r="H65" s="49">
        <f t="shared" si="30"/>
        <v>18764000</v>
      </c>
      <c r="I65" s="50">
        <f t="shared" si="30"/>
        <v>16266706</v>
      </c>
      <c r="J65" s="49">
        <f t="shared" si="30"/>
        <v>15945000</v>
      </c>
      <c r="K65" s="50">
        <f t="shared" si="30"/>
        <v>17756055</v>
      </c>
      <c r="L65" s="49">
        <f t="shared" si="30"/>
        <v>9262000</v>
      </c>
      <c r="M65" s="51">
        <f t="shared" si="30"/>
        <v>4771448</v>
      </c>
      <c r="N65" s="49">
        <f t="shared" si="30"/>
        <v>0</v>
      </c>
      <c r="O65" s="50">
        <f t="shared" si="30"/>
        <v>0</v>
      </c>
      <c r="P65" s="49">
        <f t="shared" si="30"/>
        <v>43971000</v>
      </c>
      <c r="Q65" s="50">
        <f t="shared" si="30"/>
        <v>38794209</v>
      </c>
      <c r="R65" s="34">
        <f t="shared" si="16"/>
        <v>-41.912825337096272</v>
      </c>
      <c r="S65" s="35">
        <f t="shared" si="17"/>
        <v>-73.127769653788519</v>
      </c>
      <c r="T65" s="34">
        <f t="shared" si="18"/>
        <v>55.228848472668815</v>
      </c>
      <c r="U65" s="35">
        <f t="shared" si="19"/>
        <v>48.726649165996783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50990000</v>
      </c>
      <c r="C8" s="36">
        <f t="shared" si="0"/>
        <v>0</v>
      </c>
      <c r="D8" s="36">
        <f t="shared" si="0"/>
        <v>0</v>
      </c>
      <c r="E8" s="36">
        <f t="shared" si="0"/>
        <v>50990000</v>
      </c>
      <c r="F8" s="37">
        <f t="shared" si="0"/>
        <v>50990000</v>
      </c>
      <c r="G8" s="38">
        <f t="shared" si="0"/>
        <v>47777000</v>
      </c>
      <c r="H8" s="37">
        <f t="shared" si="0"/>
        <v>13152000</v>
      </c>
      <c r="I8" s="38">
        <f t="shared" si="0"/>
        <v>20138580</v>
      </c>
      <c r="J8" s="37">
        <f t="shared" si="0"/>
        <v>4451000</v>
      </c>
      <c r="K8" s="38">
        <f t="shared" si="0"/>
        <v>0</v>
      </c>
      <c r="L8" s="37">
        <f t="shared" si="0"/>
        <v>14178000</v>
      </c>
      <c r="M8" s="38">
        <f t="shared" si="0"/>
        <v>15414589</v>
      </c>
      <c r="N8" s="37">
        <f t="shared" si="0"/>
        <v>0</v>
      </c>
      <c r="O8" s="38">
        <f t="shared" si="0"/>
        <v>0</v>
      </c>
      <c r="P8" s="37">
        <f t="shared" si="0"/>
        <v>31781000</v>
      </c>
      <c r="Q8" s="38">
        <f t="shared" si="0"/>
        <v>35553169</v>
      </c>
      <c r="R8" s="16">
        <f>IF(($J8       =0),0,((($L8       -$J8       )/$J8       )*100))</f>
        <v>218.53516063805887</v>
      </c>
      <c r="S8" s="17">
        <f>IF(($K8       =0),0,((($M8       -$K8       )/$K8       )*100))</f>
        <v>0</v>
      </c>
      <c r="T8" s="16">
        <f>IF(($E8       =0),0,(($P8       /$E8       )*100))</f>
        <v>62.327907432829967</v>
      </c>
      <c r="U8" s="18">
        <f>IF(($E8       =0),0,(($Q8       /$E8       )*100))</f>
        <v>69.725767797607375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47132000</v>
      </c>
      <c r="C9" s="39">
        <f t="shared" si="2"/>
        <v>0</v>
      </c>
      <c r="D9" s="39">
        <f t="shared" si="2"/>
        <v>0</v>
      </c>
      <c r="E9" s="39">
        <f t="shared" si="2"/>
        <v>47132000</v>
      </c>
      <c r="F9" s="40">
        <f t="shared" si="2"/>
        <v>47132000</v>
      </c>
      <c r="G9" s="41">
        <f t="shared" si="2"/>
        <v>43919000</v>
      </c>
      <c r="H9" s="40">
        <f t="shared" si="2"/>
        <v>12361000</v>
      </c>
      <c r="I9" s="41">
        <f t="shared" si="2"/>
        <v>18694606</v>
      </c>
      <c r="J9" s="40">
        <f t="shared" si="2"/>
        <v>3039000</v>
      </c>
      <c r="K9" s="41">
        <f t="shared" si="2"/>
        <v>0</v>
      </c>
      <c r="L9" s="40">
        <f t="shared" si="2"/>
        <v>13435000</v>
      </c>
      <c r="M9" s="41">
        <f t="shared" si="2"/>
        <v>14012389</v>
      </c>
      <c r="N9" s="40">
        <f t="shared" si="2"/>
        <v>0</v>
      </c>
      <c r="O9" s="41">
        <f t="shared" si="2"/>
        <v>0</v>
      </c>
      <c r="P9" s="40">
        <f t="shared" si="2"/>
        <v>28835000</v>
      </c>
      <c r="Q9" s="41">
        <f t="shared" si="2"/>
        <v>32706995</v>
      </c>
      <c r="R9" s="20">
        <f>IF(($J9       =0),0,((($L9       -$J9       )/$J9       )*100))</f>
        <v>342.08621256992433</v>
      </c>
      <c r="S9" s="21">
        <f>IF(($K9       =0),0,((($M9       -$K9       )/$K9       )*100))</f>
        <v>0</v>
      </c>
      <c r="T9" s="20">
        <f>IF(($E9       =0),0,(($P9       /$E9       )*100))</f>
        <v>61.179241279809894</v>
      </c>
      <c r="U9" s="22">
        <f>IF(($E9       =0),0,(($Q9       /$E9       )*100))</f>
        <v>69.394455995926336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47132000</v>
      </c>
      <c r="C10" s="42"/>
      <c r="D10" s="42"/>
      <c r="E10" s="42">
        <f t="shared" ref="E10:E41" si="4">$B10      +$C10      +$D10</f>
        <v>47132000</v>
      </c>
      <c r="F10" s="43">
        <v>47132000</v>
      </c>
      <c r="G10" s="44">
        <v>43919000</v>
      </c>
      <c r="H10" s="43">
        <v>12361000</v>
      </c>
      <c r="I10" s="44">
        <v>18694606</v>
      </c>
      <c r="J10" s="43">
        <v>3039000</v>
      </c>
      <c r="K10" s="44"/>
      <c r="L10" s="43">
        <v>13435000</v>
      </c>
      <c r="M10" s="44">
        <v>14012389</v>
      </c>
      <c r="N10" s="43"/>
      <c r="O10" s="44"/>
      <c r="P10" s="43">
        <f t="shared" ref="P10:P41" si="5">$H10      +$J10      +$L10      +$N10</f>
        <v>28835000</v>
      </c>
      <c r="Q10" s="44">
        <f t="shared" ref="Q10:Q41" si="6">$I10      +$K10      +$M10      +$O10</f>
        <v>32706995</v>
      </c>
      <c r="R10" s="24">
        <f t="shared" ref="R10:R41" si="7">IF(($J10      =0),0,((($L10      -$J10      )/$J10      )*100))</f>
        <v>342.08621256992433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61.179241279809894</v>
      </c>
      <c r="U10" s="26">
        <f t="shared" ref="U10:U41" si="10">IF(($E10      =0),0,(($Q10      /$E10      )*100))</f>
        <v>69.394455995926336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3858000</v>
      </c>
      <c r="C28" s="39">
        <f t="shared" si="11"/>
        <v>0</v>
      </c>
      <c r="D28" s="39">
        <f t="shared" si="11"/>
        <v>0</v>
      </c>
      <c r="E28" s="39">
        <f t="shared" si="11"/>
        <v>3858000</v>
      </c>
      <c r="F28" s="40">
        <f t="shared" si="11"/>
        <v>3858000</v>
      </c>
      <c r="G28" s="41">
        <f t="shared" si="11"/>
        <v>3858000</v>
      </c>
      <c r="H28" s="40">
        <f t="shared" si="11"/>
        <v>791000</v>
      </c>
      <c r="I28" s="41">
        <f t="shared" si="11"/>
        <v>1443974</v>
      </c>
      <c r="J28" s="40">
        <f t="shared" si="11"/>
        <v>1412000</v>
      </c>
      <c r="K28" s="41">
        <f t="shared" si="11"/>
        <v>0</v>
      </c>
      <c r="L28" s="40">
        <f t="shared" si="11"/>
        <v>743000</v>
      </c>
      <c r="M28" s="41">
        <f t="shared" si="11"/>
        <v>1402200</v>
      </c>
      <c r="N28" s="40">
        <f t="shared" si="11"/>
        <v>0</v>
      </c>
      <c r="O28" s="41">
        <f t="shared" si="11"/>
        <v>0</v>
      </c>
      <c r="P28" s="40">
        <f t="shared" si="11"/>
        <v>2946000</v>
      </c>
      <c r="Q28" s="41">
        <f t="shared" si="11"/>
        <v>2846174</v>
      </c>
      <c r="R28" s="20">
        <f t="shared" si="7"/>
        <v>-47.379603399433428</v>
      </c>
      <c r="S28" s="21">
        <f t="shared" si="8"/>
        <v>0</v>
      </c>
      <c r="T28" s="20">
        <f t="shared" si="9"/>
        <v>76.360808709175743</v>
      </c>
      <c r="U28" s="22">
        <f t="shared" si="10"/>
        <v>73.773302229134259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276000</v>
      </c>
      <c r="I31" s="44">
        <v>112500</v>
      </c>
      <c r="J31" s="43">
        <v>486000</v>
      </c>
      <c r="K31" s="44"/>
      <c r="L31" s="43">
        <v>258000</v>
      </c>
      <c r="M31" s="44">
        <v>844200</v>
      </c>
      <c r="N31" s="43"/>
      <c r="O31" s="44"/>
      <c r="P31" s="43">
        <f t="shared" si="5"/>
        <v>1020000</v>
      </c>
      <c r="Q31" s="44">
        <f t="shared" si="6"/>
        <v>956700</v>
      </c>
      <c r="R31" s="24">
        <f t="shared" si="7"/>
        <v>-46.913580246913575</v>
      </c>
      <c r="S31" s="25">
        <f t="shared" si="8"/>
        <v>0</v>
      </c>
      <c r="T31" s="24">
        <f t="shared" si="9"/>
        <v>56.666666666666664</v>
      </c>
      <c r="U31" s="26">
        <f t="shared" si="10"/>
        <v>53.15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2058000</v>
      </c>
      <c r="C33" s="42"/>
      <c r="D33" s="42"/>
      <c r="E33" s="42">
        <f t="shared" si="4"/>
        <v>2058000</v>
      </c>
      <c r="F33" s="43">
        <v>2058000</v>
      </c>
      <c r="G33" s="44">
        <v>2058000</v>
      </c>
      <c r="H33" s="43">
        <v>515000</v>
      </c>
      <c r="I33" s="44">
        <v>1331474</v>
      </c>
      <c r="J33" s="43">
        <v>926000</v>
      </c>
      <c r="K33" s="44"/>
      <c r="L33" s="43">
        <v>485000</v>
      </c>
      <c r="M33" s="44">
        <v>558000</v>
      </c>
      <c r="N33" s="43"/>
      <c r="O33" s="44"/>
      <c r="P33" s="43">
        <f t="shared" si="5"/>
        <v>1926000</v>
      </c>
      <c r="Q33" s="44">
        <f t="shared" si="6"/>
        <v>1889474</v>
      </c>
      <c r="R33" s="24">
        <f t="shared" si="7"/>
        <v>-47.624190064794817</v>
      </c>
      <c r="S33" s="25">
        <f t="shared" si="8"/>
        <v>0</v>
      </c>
      <c r="T33" s="24">
        <f t="shared" si="9"/>
        <v>93.586005830903787</v>
      </c>
      <c r="U33" s="26">
        <f t="shared" si="10"/>
        <v>91.811175898930998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13766000</v>
      </c>
      <c r="C43" s="45">
        <f t="shared" si="20"/>
        <v>0</v>
      </c>
      <c r="D43" s="45">
        <f t="shared" si="20"/>
        <v>0</v>
      </c>
      <c r="E43" s="45">
        <f t="shared" si="20"/>
        <v>13766000</v>
      </c>
      <c r="F43" s="46">
        <f t="shared" si="20"/>
        <v>12516000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13766000</v>
      </c>
      <c r="C44" s="39">
        <f t="shared" si="22"/>
        <v>0</v>
      </c>
      <c r="D44" s="39">
        <f t="shared" si="22"/>
        <v>0</v>
      </c>
      <c r="E44" s="39">
        <f t="shared" si="22"/>
        <v>13766000</v>
      </c>
      <c r="F44" s="40">
        <f t="shared" si="22"/>
        <v>12516000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13766000</v>
      </c>
      <c r="C46" s="42"/>
      <c r="D46" s="42"/>
      <c r="E46" s="42">
        <f t="shared" si="13"/>
        <v>13766000</v>
      </c>
      <c r="F46" s="43">
        <v>12516000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64756000</v>
      </c>
      <c r="C61" s="39">
        <f t="shared" si="26"/>
        <v>0</v>
      </c>
      <c r="D61" s="39">
        <f t="shared" si="26"/>
        <v>0</v>
      </c>
      <c r="E61" s="39">
        <f t="shared" si="26"/>
        <v>64756000</v>
      </c>
      <c r="F61" s="40">
        <f t="shared" si="26"/>
        <v>63506000</v>
      </c>
      <c r="G61" s="41">
        <f t="shared" si="26"/>
        <v>47777000</v>
      </c>
      <c r="H61" s="40">
        <f t="shared" si="26"/>
        <v>13152000</v>
      </c>
      <c r="I61" s="41">
        <f t="shared" si="26"/>
        <v>20138580</v>
      </c>
      <c r="J61" s="40">
        <f t="shared" si="26"/>
        <v>4451000</v>
      </c>
      <c r="K61" s="41">
        <f t="shared" si="26"/>
        <v>0</v>
      </c>
      <c r="L61" s="40">
        <f t="shared" si="26"/>
        <v>14178000</v>
      </c>
      <c r="M61" s="41">
        <f t="shared" si="26"/>
        <v>15414589</v>
      </c>
      <c r="N61" s="40">
        <f t="shared" si="26"/>
        <v>0</v>
      </c>
      <c r="O61" s="41">
        <f t="shared" si="26"/>
        <v>0</v>
      </c>
      <c r="P61" s="40">
        <f t="shared" si="26"/>
        <v>31781000</v>
      </c>
      <c r="Q61" s="41">
        <f t="shared" si="26"/>
        <v>35553169</v>
      </c>
      <c r="R61" s="20">
        <f t="shared" si="16"/>
        <v>218.53516063805887</v>
      </c>
      <c r="S61" s="21">
        <f t="shared" si="17"/>
        <v>0</v>
      </c>
      <c r="T61" s="20">
        <f t="shared" si="18"/>
        <v>49.078077707085058</v>
      </c>
      <c r="U61" s="22">
        <f t="shared" si="19"/>
        <v>54.903281549200081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64756000</v>
      </c>
      <c r="C65" s="48">
        <f t="shared" si="30"/>
        <v>0</v>
      </c>
      <c r="D65" s="48">
        <f t="shared" si="30"/>
        <v>0</v>
      </c>
      <c r="E65" s="48">
        <f t="shared" si="30"/>
        <v>64756000</v>
      </c>
      <c r="F65" s="49">
        <f t="shared" si="30"/>
        <v>63506000</v>
      </c>
      <c r="G65" s="50">
        <f t="shared" si="30"/>
        <v>47777000</v>
      </c>
      <c r="H65" s="49">
        <f t="shared" si="30"/>
        <v>13152000</v>
      </c>
      <c r="I65" s="50">
        <f t="shared" si="30"/>
        <v>20138580</v>
      </c>
      <c r="J65" s="49">
        <f t="shared" si="30"/>
        <v>4451000</v>
      </c>
      <c r="K65" s="50">
        <f t="shared" si="30"/>
        <v>0</v>
      </c>
      <c r="L65" s="49">
        <f t="shared" si="30"/>
        <v>14178000</v>
      </c>
      <c r="M65" s="51">
        <f t="shared" si="30"/>
        <v>15414589</v>
      </c>
      <c r="N65" s="49">
        <f t="shared" si="30"/>
        <v>0</v>
      </c>
      <c r="O65" s="50">
        <f t="shared" si="30"/>
        <v>0</v>
      </c>
      <c r="P65" s="49">
        <f t="shared" si="30"/>
        <v>31781000</v>
      </c>
      <c r="Q65" s="50">
        <f t="shared" si="30"/>
        <v>35553169</v>
      </c>
      <c r="R65" s="34">
        <f t="shared" si="16"/>
        <v>218.53516063805887</v>
      </c>
      <c r="S65" s="35">
        <f t="shared" si="17"/>
        <v>0</v>
      </c>
      <c r="T65" s="34">
        <f t="shared" si="18"/>
        <v>49.078077707085058</v>
      </c>
      <c r="U65" s="35">
        <f t="shared" si="19"/>
        <v>54.903281549200081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44233000</v>
      </c>
      <c r="C8" s="36">
        <f t="shared" si="0"/>
        <v>0</v>
      </c>
      <c r="D8" s="36">
        <f t="shared" si="0"/>
        <v>0</v>
      </c>
      <c r="E8" s="36">
        <f t="shared" si="0"/>
        <v>44233000</v>
      </c>
      <c r="F8" s="37">
        <f t="shared" si="0"/>
        <v>44233000</v>
      </c>
      <c r="G8" s="38">
        <f t="shared" si="0"/>
        <v>44233000</v>
      </c>
      <c r="H8" s="37">
        <f t="shared" si="0"/>
        <v>9483000</v>
      </c>
      <c r="I8" s="38">
        <f t="shared" si="0"/>
        <v>10891872</v>
      </c>
      <c r="J8" s="37">
        <f t="shared" si="0"/>
        <v>11317000</v>
      </c>
      <c r="K8" s="38">
        <f t="shared" si="0"/>
        <v>14421905</v>
      </c>
      <c r="L8" s="37">
        <f t="shared" si="0"/>
        <v>5372000</v>
      </c>
      <c r="M8" s="38">
        <f t="shared" si="0"/>
        <v>3080259</v>
      </c>
      <c r="N8" s="37">
        <f t="shared" si="0"/>
        <v>0</v>
      </c>
      <c r="O8" s="38">
        <f t="shared" si="0"/>
        <v>0</v>
      </c>
      <c r="P8" s="37">
        <f t="shared" si="0"/>
        <v>26172000</v>
      </c>
      <c r="Q8" s="38">
        <f t="shared" si="0"/>
        <v>28394036</v>
      </c>
      <c r="R8" s="16">
        <f>IF(($J8       =0),0,((($L8       -$J8       )/$J8       )*100))</f>
        <v>-52.531589643898556</v>
      </c>
      <c r="S8" s="17">
        <f>IF(($K8       =0),0,((($M8       -$K8       )/$K8       )*100))</f>
        <v>-78.641802175232741</v>
      </c>
      <c r="T8" s="16">
        <f>IF(($E8       =0),0,(($P8       /$E8       )*100))</f>
        <v>59.168494110731807</v>
      </c>
      <c r="U8" s="18">
        <f>IF(($E8       =0),0,(($Q8       /$E8       )*100))</f>
        <v>64.191974317817014</v>
      </c>
      <c r="V8" s="37">
        <f t="shared" ref="V8:W8" si="1">+V9+V28</f>
        <v>438000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35995000</v>
      </c>
      <c r="C9" s="39">
        <f t="shared" si="2"/>
        <v>0</v>
      </c>
      <c r="D9" s="39">
        <f t="shared" si="2"/>
        <v>0</v>
      </c>
      <c r="E9" s="39">
        <f t="shared" si="2"/>
        <v>35995000</v>
      </c>
      <c r="F9" s="40">
        <f t="shared" si="2"/>
        <v>35995000</v>
      </c>
      <c r="G9" s="41">
        <f t="shared" si="2"/>
        <v>35995000</v>
      </c>
      <c r="H9" s="40">
        <f t="shared" si="2"/>
        <v>8317000</v>
      </c>
      <c r="I9" s="41">
        <f t="shared" si="2"/>
        <v>9670977</v>
      </c>
      <c r="J9" s="40">
        <f t="shared" si="2"/>
        <v>8402000</v>
      </c>
      <c r="K9" s="41">
        <f t="shared" si="2"/>
        <v>11079218</v>
      </c>
      <c r="L9" s="40">
        <f t="shared" si="2"/>
        <v>3939000</v>
      </c>
      <c r="M9" s="41">
        <f t="shared" si="2"/>
        <v>1657821</v>
      </c>
      <c r="N9" s="40">
        <f t="shared" si="2"/>
        <v>0</v>
      </c>
      <c r="O9" s="41">
        <f t="shared" si="2"/>
        <v>0</v>
      </c>
      <c r="P9" s="40">
        <f t="shared" si="2"/>
        <v>20658000</v>
      </c>
      <c r="Q9" s="41">
        <f t="shared" si="2"/>
        <v>22408016</v>
      </c>
      <c r="R9" s="20">
        <f>IF(($J9       =0),0,((($L9       -$J9       )/$J9       )*100))</f>
        <v>-53.118305165436794</v>
      </c>
      <c r="S9" s="21">
        <f>IF(($K9       =0),0,((($M9       -$K9       )/$K9       )*100))</f>
        <v>-85.036660529651101</v>
      </c>
      <c r="T9" s="20">
        <f>IF(($E9       =0),0,(($P9       /$E9       )*100))</f>
        <v>57.391304347826086</v>
      </c>
      <c r="U9" s="22">
        <f>IF(($E9       =0),0,(($Q9       /$E9       )*100))</f>
        <v>62.253135157660786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22495000</v>
      </c>
      <c r="C10" s="42"/>
      <c r="D10" s="42"/>
      <c r="E10" s="42">
        <f t="shared" ref="E10:E41" si="4">$B10      +$C10      +$D10</f>
        <v>22495000</v>
      </c>
      <c r="F10" s="43">
        <v>22495000</v>
      </c>
      <c r="G10" s="44">
        <v>22495000</v>
      </c>
      <c r="H10" s="43">
        <v>7816000</v>
      </c>
      <c r="I10" s="44">
        <v>9169718</v>
      </c>
      <c r="J10" s="43">
        <v>2526000</v>
      </c>
      <c r="K10" s="44">
        <v>5203126</v>
      </c>
      <c r="L10" s="43">
        <v>3752000</v>
      </c>
      <c r="M10" s="44">
        <v>1657821</v>
      </c>
      <c r="N10" s="43"/>
      <c r="O10" s="44"/>
      <c r="P10" s="43">
        <f t="shared" ref="P10:P41" si="5">$H10      +$J10      +$L10      +$N10</f>
        <v>14094000</v>
      </c>
      <c r="Q10" s="44">
        <f t="shared" ref="Q10:Q41" si="6">$I10      +$K10      +$M10      +$O10</f>
        <v>16030665</v>
      </c>
      <c r="R10" s="24">
        <f t="shared" ref="R10:R41" si="7">IF(($J10      =0),0,((($L10      -$J10      )/$J10      )*100))</f>
        <v>48.535233570863021</v>
      </c>
      <c r="S10" s="25">
        <f t="shared" ref="S10:S41" si="8">IF(($K10      =0),0,((($M10      -$K10      )/$K10      )*100))</f>
        <v>-68.13798089840607</v>
      </c>
      <c r="T10" s="24">
        <f t="shared" ref="T10:T41" si="9">IF(($E10      =0),0,(($P10      /$E10      )*100))</f>
        <v>62.65392309402089</v>
      </c>
      <c r="U10" s="26">
        <f t="shared" ref="U10:U41" si="10">IF(($E10      =0),0,(($Q10      /$E10      )*100))</f>
        <v>71.263236274727717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13500000</v>
      </c>
      <c r="C13" s="42"/>
      <c r="D13" s="42"/>
      <c r="E13" s="42">
        <f t="shared" si="4"/>
        <v>13500000</v>
      </c>
      <c r="F13" s="43">
        <v>13500000</v>
      </c>
      <c r="G13" s="44">
        <v>13500000</v>
      </c>
      <c r="H13" s="43">
        <v>501000</v>
      </c>
      <c r="I13" s="44">
        <v>501259</v>
      </c>
      <c r="J13" s="43">
        <v>5876000</v>
      </c>
      <c r="K13" s="44">
        <v>5876092</v>
      </c>
      <c r="L13" s="43">
        <v>187000</v>
      </c>
      <c r="M13" s="44"/>
      <c r="N13" s="43"/>
      <c r="O13" s="44"/>
      <c r="P13" s="43">
        <f t="shared" si="5"/>
        <v>6564000</v>
      </c>
      <c r="Q13" s="44">
        <f t="shared" si="6"/>
        <v>6377351</v>
      </c>
      <c r="R13" s="24">
        <f t="shared" si="7"/>
        <v>-96.817562968005447</v>
      </c>
      <c r="S13" s="25">
        <f t="shared" si="8"/>
        <v>-100</v>
      </c>
      <c r="T13" s="24">
        <f t="shared" si="9"/>
        <v>48.62222222222222</v>
      </c>
      <c r="U13" s="26">
        <f t="shared" si="10"/>
        <v>47.239637037037035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8238000</v>
      </c>
      <c r="C28" s="39">
        <f t="shared" si="11"/>
        <v>0</v>
      </c>
      <c r="D28" s="39">
        <f t="shared" si="11"/>
        <v>0</v>
      </c>
      <c r="E28" s="39">
        <f t="shared" si="11"/>
        <v>8238000</v>
      </c>
      <c r="F28" s="40">
        <f t="shared" si="11"/>
        <v>8238000</v>
      </c>
      <c r="G28" s="41">
        <f t="shared" si="11"/>
        <v>8238000</v>
      </c>
      <c r="H28" s="40">
        <f t="shared" si="11"/>
        <v>1166000</v>
      </c>
      <c r="I28" s="41">
        <f t="shared" si="11"/>
        <v>1220895</v>
      </c>
      <c r="J28" s="40">
        <f t="shared" si="11"/>
        <v>2915000</v>
      </c>
      <c r="K28" s="41">
        <f t="shared" si="11"/>
        <v>3342687</v>
      </c>
      <c r="L28" s="40">
        <f t="shared" si="11"/>
        <v>1433000</v>
      </c>
      <c r="M28" s="41">
        <f t="shared" si="11"/>
        <v>1422438</v>
      </c>
      <c r="N28" s="40">
        <f t="shared" si="11"/>
        <v>0</v>
      </c>
      <c r="O28" s="41">
        <f t="shared" si="11"/>
        <v>0</v>
      </c>
      <c r="P28" s="40">
        <f t="shared" si="11"/>
        <v>5514000</v>
      </c>
      <c r="Q28" s="41">
        <f t="shared" si="11"/>
        <v>5986020</v>
      </c>
      <c r="R28" s="20">
        <f t="shared" si="7"/>
        <v>-50.840480274442534</v>
      </c>
      <c r="S28" s="21">
        <f t="shared" si="8"/>
        <v>-57.446270021692122</v>
      </c>
      <c r="T28" s="20">
        <f t="shared" si="9"/>
        <v>66.933721777130373</v>
      </c>
      <c r="U28" s="22">
        <f t="shared" si="10"/>
        <v>72.663510560815737</v>
      </c>
      <c r="V28" s="40">
        <f t="shared" ref="V28:W28" si="12">SUM(V29:V42)</f>
        <v>438000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2200000</v>
      </c>
      <c r="C31" s="42"/>
      <c r="D31" s="42"/>
      <c r="E31" s="42">
        <f t="shared" si="4"/>
        <v>2200000</v>
      </c>
      <c r="F31" s="43">
        <v>2200000</v>
      </c>
      <c r="G31" s="44">
        <v>2200000</v>
      </c>
      <c r="H31" s="43">
        <v>656000</v>
      </c>
      <c r="I31" s="44">
        <v>695172</v>
      </c>
      <c r="J31" s="43">
        <v>335000</v>
      </c>
      <c r="K31" s="44">
        <v>335007</v>
      </c>
      <c r="L31" s="43">
        <v>457000</v>
      </c>
      <c r="M31" s="44">
        <v>456134</v>
      </c>
      <c r="N31" s="43"/>
      <c r="O31" s="44"/>
      <c r="P31" s="43">
        <f t="shared" si="5"/>
        <v>1448000</v>
      </c>
      <c r="Q31" s="44">
        <f t="shared" si="6"/>
        <v>1486313</v>
      </c>
      <c r="R31" s="24">
        <f t="shared" si="7"/>
        <v>36.417910447761194</v>
      </c>
      <c r="S31" s="25">
        <f t="shared" si="8"/>
        <v>36.156557922670274</v>
      </c>
      <c r="T31" s="24">
        <f t="shared" si="9"/>
        <v>65.818181818181813</v>
      </c>
      <c r="U31" s="26">
        <f t="shared" si="10"/>
        <v>67.559681818181815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2038000</v>
      </c>
      <c r="C33" s="42"/>
      <c r="D33" s="42"/>
      <c r="E33" s="42">
        <f t="shared" si="4"/>
        <v>2038000</v>
      </c>
      <c r="F33" s="43">
        <v>2038000</v>
      </c>
      <c r="G33" s="44">
        <v>2038000</v>
      </c>
      <c r="H33" s="43">
        <v>510000</v>
      </c>
      <c r="I33" s="44">
        <v>525723</v>
      </c>
      <c r="J33" s="43">
        <v>516000</v>
      </c>
      <c r="K33" s="44">
        <v>512201</v>
      </c>
      <c r="L33" s="43">
        <v>484000</v>
      </c>
      <c r="M33" s="44">
        <v>633572</v>
      </c>
      <c r="N33" s="43"/>
      <c r="O33" s="44"/>
      <c r="P33" s="43">
        <f t="shared" si="5"/>
        <v>1510000</v>
      </c>
      <c r="Q33" s="44">
        <f t="shared" si="6"/>
        <v>1671496</v>
      </c>
      <c r="R33" s="24">
        <f t="shared" si="7"/>
        <v>-6.2015503875968996</v>
      </c>
      <c r="S33" s="25">
        <f t="shared" si="8"/>
        <v>23.69597091766709</v>
      </c>
      <c r="T33" s="24">
        <f t="shared" si="9"/>
        <v>74.092247301275762</v>
      </c>
      <c r="U33" s="26">
        <f t="shared" si="10"/>
        <v>82.016486751717366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2064000</v>
      </c>
      <c r="K36" s="44">
        <v>2495479</v>
      </c>
      <c r="L36" s="43">
        <v>492000</v>
      </c>
      <c r="M36" s="44">
        <v>332732</v>
      </c>
      <c r="N36" s="43"/>
      <c r="O36" s="44"/>
      <c r="P36" s="43">
        <f t="shared" si="5"/>
        <v>2556000</v>
      </c>
      <c r="Q36" s="44">
        <f t="shared" si="6"/>
        <v>2828211</v>
      </c>
      <c r="R36" s="24">
        <f t="shared" si="7"/>
        <v>-76.162790697674424</v>
      </c>
      <c r="S36" s="25">
        <f t="shared" si="8"/>
        <v>-86.666607893714996</v>
      </c>
      <c r="T36" s="24">
        <f t="shared" si="9"/>
        <v>63.9</v>
      </c>
      <c r="U36" s="26">
        <f t="shared" si="10"/>
        <v>70.705275</v>
      </c>
      <c r="V36" s="43">
        <v>438000</v>
      </c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44233000</v>
      </c>
      <c r="C61" s="39">
        <f t="shared" si="26"/>
        <v>0</v>
      </c>
      <c r="D61" s="39">
        <f t="shared" si="26"/>
        <v>0</v>
      </c>
      <c r="E61" s="39">
        <f t="shared" si="26"/>
        <v>44233000</v>
      </c>
      <c r="F61" s="40">
        <f t="shared" si="26"/>
        <v>44233000</v>
      </c>
      <c r="G61" s="41">
        <f t="shared" si="26"/>
        <v>44233000</v>
      </c>
      <c r="H61" s="40">
        <f t="shared" si="26"/>
        <v>9483000</v>
      </c>
      <c r="I61" s="41">
        <f t="shared" si="26"/>
        <v>10891872</v>
      </c>
      <c r="J61" s="40">
        <f t="shared" si="26"/>
        <v>11317000</v>
      </c>
      <c r="K61" s="41">
        <f t="shared" si="26"/>
        <v>14421905</v>
      </c>
      <c r="L61" s="40">
        <f t="shared" si="26"/>
        <v>5372000</v>
      </c>
      <c r="M61" s="41">
        <f t="shared" si="26"/>
        <v>3080259</v>
      </c>
      <c r="N61" s="40">
        <f t="shared" si="26"/>
        <v>0</v>
      </c>
      <c r="O61" s="41">
        <f t="shared" si="26"/>
        <v>0</v>
      </c>
      <c r="P61" s="40">
        <f t="shared" si="26"/>
        <v>26172000</v>
      </c>
      <c r="Q61" s="41">
        <f t="shared" si="26"/>
        <v>28394036</v>
      </c>
      <c r="R61" s="20">
        <f t="shared" si="16"/>
        <v>-52.531589643898556</v>
      </c>
      <c r="S61" s="21">
        <f t="shared" si="17"/>
        <v>-78.641802175232741</v>
      </c>
      <c r="T61" s="20">
        <f t="shared" si="18"/>
        <v>59.168494110731807</v>
      </c>
      <c r="U61" s="22">
        <f t="shared" si="19"/>
        <v>64.191974317817014</v>
      </c>
      <c r="V61" s="40">
        <f t="shared" ref="V61:W61" si="27">+V8+V43</f>
        <v>438000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44233000</v>
      </c>
      <c r="C65" s="48">
        <f t="shared" si="30"/>
        <v>0</v>
      </c>
      <c r="D65" s="48">
        <f t="shared" si="30"/>
        <v>0</v>
      </c>
      <c r="E65" s="48">
        <f t="shared" si="30"/>
        <v>44233000</v>
      </c>
      <c r="F65" s="49">
        <f t="shared" si="30"/>
        <v>44233000</v>
      </c>
      <c r="G65" s="50">
        <f t="shared" si="30"/>
        <v>44233000</v>
      </c>
      <c r="H65" s="49">
        <f t="shared" si="30"/>
        <v>9483000</v>
      </c>
      <c r="I65" s="50">
        <f t="shared" si="30"/>
        <v>10891872</v>
      </c>
      <c r="J65" s="49">
        <f t="shared" si="30"/>
        <v>11317000</v>
      </c>
      <c r="K65" s="50">
        <f t="shared" si="30"/>
        <v>14421905</v>
      </c>
      <c r="L65" s="49">
        <f t="shared" si="30"/>
        <v>5372000</v>
      </c>
      <c r="M65" s="51">
        <f t="shared" si="30"/>
        <v>3080259</v>
      </c>
      <c r="N65" s="49">
        <f t="shared" si="30"/>
        <v>0</v>
      </c>
      <c r="O65" s="50">
        <f t="shared" si="30"/>
        <v>0</v>
      </c>
      <c r="P65" s="49">
        <f t="shared" si="30"/>
        <v>26172000</v>
      </c>
      <c r="Q65" s="50">
        <f t="shared" si="30"/>
        <v>28394036</v>
      </c>
      <c r="R65" s="34">
        <f t="shared" si="16"/>
        <v>-52.531589643898556</v>
      </c>
      <c r="S65" s="35">
        <f t="shared" si="17"/>
        <v>-78.641802175232741</v>
      </c>
      <c r="T65" s="34">
        <f t="shared" si="18"/>
        <v>59.168494110731807</v>
      </c>
      <c r="U65" s="35">
        <f t="shared" si="19"/>
        <v>64.191974317817014</v>
      </c>
      <c r="V65" s="49">
        <f>+V61+V62</f>
        <v>438000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510378000</v>
      </c>
      <c r="C8" s="36">
        <f t="shared" si="0"/>
        <v>30600000</v>
      </c>
      <c r="D8" s="36">
        <f t="shared" si="0"/>
        <v>0</v>
      </c>
      <c r="E8" s="36">
        <f t="shared" si="0"/>
        <v>540978000</v>
      </c>
      <c r="F8" s="37">
        <f t="shared" si="0"/>
        <v>540978000</v>
      </c>
      <c r="G8" s="38">
        <f t="shared" si="0"/>
        <v>540978000</v>
      </c>
      <c r="H8" s="37">
        <f t="shared" si="0"/>
        <v>168034000</v>
      </c>
      <c r="I8" s="38">
        <f t="shared" si="0"/>
        <v>172744914</v>
      </c>
      <c r="J8" s="37">
        <f t="shared" si="0"/>
        <v>65184000</v>
      </c>
      <c r="K8" s="38">
        <f t="shared" si="0"/>
        <v>221772224</v>
      </c>
      <c r="L8" s="37">
        <f t="shared" si="0"/>
        <v>220382000</v>
      </c>
      <c r="M8" s="38">
        <f t="shared" si="0"/>
        <v>72166193</v>
      </c>
      <c r="N8" s="37">
        <f t="shared" si="0"/>
        <v>0</v>
      </c>
      <c r="O8" s="38">
        <f t="shared" si="0"/>
        <v>0</v>
      </c>
      <c r="P8" s="37">
        <f t="shared" si="0"/>
        <v>453600000</v>
      </c>
      <c r="Q8" s="38">
        <f t="shared" si="0"/>
        <v>466683331</v>
      </c>
      <c r="R8" s="16">
        <f>IF(($J8       =0),0,((($L8       -$J8       )/$J8       )*100))</f>
        <v>238.09216985763379</v>
      </c>
      <c r="S8" s="17">
        <f>IF(($K8       =0),0,((($M8       -$K8       )/$K8       )*100))</f>
        <v>-67.459318530349407</v>
      </c>
      <c r="T8" s="16">
        <f>IF(($E8       =0),0,(($P8       /$E8       )*100))</f>
        <v>83.848141698923058</v>
      </c>
      <c r="U8" s="18">
        <f>IF(($E8       =0),0,(($Q8       /$E8       )*100))</f>
        <v>86.266600675073661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486265000</v>
      </c>
      <c r="C9" s="39">
        <f t="shared" si="2"/>
        <v>30600000</v>
      </c>
      <c r="D9" s="39">
        <f t="shared" si="2"/>
        <v>0</v>
      </c>
      <c r="E9" s="39">
        <f t="shared" si="2"/>
        <v>516865000</v>
      </c>
      <c r="F9" s="40">
        <f t="shared" si="2"/>
        <v>516865000</v>
      </c>
      <c r="G9" s="41">
        <f t="shared" si="2"/>
        <v>516865000</v>
      </c>
      <c r="H9" s="40">
        <f t="shared" si="2"/>
        <v>167525000</v>
      </c>
      <c r="I9" s="41">
        <f t="shared" si="2"/>
        <v>172139093</v>
      </c>
      <c r="J9" s="40">
        <f t="shared" si="2"/>
        <v>56635000</v>
      </c>
      <c r="K9" s="41">
        <f t="shared" si="2"/>
        <v>214941925</v>
      </c>
      <c r="L9" s="40">
        <f t="shared" si="2"/>
        <v>218048000</v>
      </c>
      <c r="M9" s="41">
        <f t="shared" si="2"/>
        <v>60520893</v>
      </c>
      <c r="N9" s="40">
        <f t="shared" si="2"/>
        <v>0</v>
      </c>
      <c r="O9" s="41">
        <f t="shared" si="2"/>
        <v>0</v>
      </c>
      <c r="P9" s="40">
        <f t="shared" si="2"/>
        <v>442208000</v>
      </c>
      <c r="Q9" s="41">
        <f t="shared" si="2"/>
        <v>447601911</v>
      </c>
      <c r="R9" s="20">
        <f>IF(($J9       =0),0,((($L9       -$J9       )/$J9       )*100))</f>
        <v>285.00573850092701</v>
      </c>
      <c r="S9" s="21">
        <f>IF(($K9       =0),0,((($M9       -$K9       )/$K9       )*100))</f>
        <v>-71.843141816097528</v>
      </c>
      <c r="T9" s="20">
        <f>IF(($E9       =0),0,(($P9       /$E9       )*100))</f>
        <v>85.555802772484114</v>
      </c>
      <c r="U9" s="22">
        <f>IF(($E9       =0),0,(($Q9       /$E9       )*100))</f>
        <v>86.59938494577888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383204000</v>
      </c>
      <c r="C10" s="42"/>
      <c r="D10" s="42"/>
      <c r="E10" s="42">
        <f t="shared" ref="E10:E41" si="4">$B10      +$C10      +$D10</f>
        <v>383204000</v>
      </c>
      <c r="F10" s="43">
        <v>383204000</v>
      </c>
      <c r="G10" s="44">
        <v>383204000</v>
      </c>
      <c r="H10" s="43">
        <v>152856000</v>
      </c>
      <c r="I10" s="44">
        <v>158610815</v>
      </c>
      <c r="J10" s="43">
        <v>25718000</v>
      </c>
      <c r="K10" s="44">
        <v>185308277</v>
      </c>
      <c r="L10" s="43">
        <v>209103000</v>
      </c>
      <c r="M10" s="44">
        <v>49771824</v>
      </c>
      <c r="N10" s="43"/>
      <c r="O10" s="44"/>
      <c r="P10" s="43">
        <f t="shared" ref="P10:P41" si="5">$H10      +$J10      +$L10      +$N10</f>
        <v>387677000</v>
      </c>
      <c r="Q10" s="44">
        <f t="shared" ref="Q10:Q41" si="6">$I10      +$K10      +$M10      +$O10</f>
        <v>393690916</v>
      </c>
      <c r="R10" s="24">
        <f t="shared" ref="R10:R41" si="7">IF(($J10      =0),0,((($L10      -$J10      )/$J10      )*100))</f>
        <v>713.06089120460376</v>
      </c>
      <c r="S10" s="25">
        <f t="shared" ref="S10:S41" si="8">IF(($K10      =0),0,((($M10      -$K10      )/$K10      )*100))</f>
        <v>-73.141068059253499</v>
      </c>
      <c r="T10" s="24">
        <f t="shared" ref="T10:T41" si="9">IF(($E10      =0),0,(($P10      /$E10      )*100))</f>
        <v>101.16726338973496</v>
      </c>
      <c r="U10" s="26">
        <f t="shared" ref="U10:U41" si="10">IF(($E10      =0),0,(($Q10      /$E10      )*100))</f>
        <v>102.73664053611131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3445000</v>
      </c>
      <c r="C16" s="42"/>
      <c r="D16" s="42"/>
      <c r="E16" s="42">
        <f t="shared" si="4"/>
        <v>3445000</v>
      </c>
      <c r="F16" s="43">
        <v>3445000</v>
      </c>
      <c r="G16" s="44">
        <v>3445000</v>
      </c>
      <c r="H16" s="43"/>
      <c r="I16" s="44"/>
      <c r="J16" s="43">
        <v>391000</v>
      </c>
      <c r="K16" s="44">
        <v>8931</v>
      </c>
      <c r="L16" s="43">
        <v>1063000</v>
      </c>
      <c r="M16" s="44">
        <v>1013461</v>
      </c>
      <c r="N16" s="43"/>
      <c r="O16" s="44"/>
      <c r="P16" s="43">
        <f t="shared" si="5"/>
        <v>1454000</v>
      </c>
      <c r="Q16" s="44">
        <f t="shared" si="6"/>
        <v>1022392</v>
      </c>
      <c r="R16" s="24">
        <f t="shared" si="7"/>
        <v>171.86700767263429</v>
      </c>
      <c r="S16" s="25">
        <f t="shared" si="8"/>
        <v>11247.676631956108</v>
      </c>
      <c r="T16" s="24">
        <f t="shared" si="9"/>
        <v>42.206095791001452</v>
      </c>
      <c r="U16" s="26">
        <f t="shared" si="10"/>
        <v>29.677561683599418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30600000</v>
      </c>
      <c r="D20" s="42"/>
      <c r="E20" s="42">
        <f t="shared" si="4"/>
        <v>30600000</v>
      </c>
      <c r="F20" s="43">
        <v>30600000</v>
      </c>
      <c r="G20" s="44">
        <v>30600000</v>
      </c>
      <c r="H20" s="43"/>
      <c r="I20" s="44"/>
      <c r="J20" s="43"/>
      <c r="K20" s="44"/>
      <c r="L20" s="43">
        <v>3001000</v>
      </c>
      <c r="M20" s="44"/>
      <c r="N20" s="43"/>
      <c r="O20" s="44"/>
      <c r="P20" s="43">
        <f t="shared" si="5"/>
        <v>3001000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9.8071895424836608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99616000</v>
      </c>
      <c r="C23" s="42"/>
      <c r="D23" s="42"/>
      <c r="E23" s="42">
        <f t="shared" si="4"/>
        <v>99616000</v>
      </c>
      <c r="F23" s="43">
        <v>99616000</v>
      </c>
      <c r="G23" s="44">
        <v>99616000</v>
      </c>
      <c r="H23" s="43">
        <v>14669000</v>
      </c>
      <c r="I23" s="44">
        <v>13528278</v>
      </c>
      <c r="J23" s="43">
        <v>30526000</v>
      </c>
      <c r="K23" s="44">
        <v>29624717</v>
      </c>
      <c r="L23" s="43">
        <v>4881000</v>
      </c>
      <c r="M23" s="44">
        <v>9735608</v>
      </c>
      <c r="N23" s="43"/>
      <c r="O23" s="44"/>
      <c r="P23" s="43">
        <f t="shared" si="5"/>
        <v>50076000</v>
      </c>
      <c r="Q23" s="44">
        <f t="shared" si="6"/>
        <v>52888603</v>
      </c>
      <c r="R23" s="24">
        <f t="shared" si="7"/>
        <v>-84.010351831225833</v>
      </c>
      <c r="S23" s="25">
        <f t="shared" si="8"/>
        <v>-67.136874252672186</v>
      </c>
      <c r="T23" s="24">
        <f t="shared" si="9"/>
        <v>50.269033087054297</v>
      </c>
      <c r="U23" s="26">
        <f t="shared" si="10"/>
        <v>53.092478115965299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24113000</v>
      </c>
      <c r="C28" s="39">
        <f t="shared" si="11"/>
        <v>0</v>
      </c>
      <c r="D28" s="39">
        <f t="shared" si="11"/>
        <v>0</v>
      </c>
      <c r="E28" s="39">
        <f t="shared" si="11"/>
        <v>24113000</v>
      </c>
      <c r="F28" s="40">
        <f t="shared" si="11"/>
        <v>24113000</v>
      </c>
      <c r="G28" s="41">
        <f t="shared" si="11"/>
        <v>24113000</v>
      </c>
      <c r="H28" s="40">
        <f t="shared" si="11"/>
        <v>509000</v>
      </c>
      <c r="I28" s="41">
        <f t="shared" si="11"/>
        <v>605821</v>
      </c>
      <c r="J28" s="40">
        <f t="shared" si="11"/>
        <v>8549000</v>
      </c>
      <c r="K28" s="41">
        <f t="shared" si="11"/>
        <v>6830299</v>
      </c>
      <c r="L28" s="40">
        <f t="shared" si="11"/>
        <v>2334000</v>
      </c>
      <c r="M28" s="41">
        <f t="shared" si="11"/>
        <v>11645300</v>
      </c>
      <c r="N28" s="40">
        <f t="shared" si="11"/>
        <v>0</v>
      </c>
      <c r="O28" s="41">
        <f t="shared" si="11"/>
        <v>0</v>
      </c>
      <c r="P28" s="40">
        <f t="shared" si="11"/>
        <v>11392000</v>
      </c>
      <c r="Q28" s="41">
        <f t="shared" si="11"/>
        <v>19081420</v>
      </c>
      <c r="R28" s="20">
        <f t="shared" si="7"/>
        <v>-72.698561235232191</v>
      </c>
      <c r="S28" s="21">
        <f t="shared" si="8"/>
        <v>70.49473236823161</v>
      </c>
      <c r="T28" s="20">
        <f t="shared" si="9"/>
        <v>47.244225106788868</v>
      </c>
      <c r="U28" s="22">
        <f t="shared" si="10"/>
        <v>79.133330568572973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131000</v>
      </c>
      <c r="I31" s="44">
        <v>129561</v>
      </c>
      <c r="J31" s="43">
        <v>362000</v>
      </c>
      <c r="K31" s="44">
        <v>126667</v>
      </c>
      <c r="L31" s="43">
        <v>733000</v>
      </c>
      <c r="M31" s="44">
        <v>702481</v>
      </c>
      <c r="N31" s="43"/>
      <c r="O31" s="44"/>
      <c r="P31" s="43">
        <f t="shared" si="5"/>
        <v>1226000</v>
      </c>
      <c r="Q31" s="44">
        <f t="shared" si="6"/>
        <v>958709</v>
      </c>
      <c r="R31" s="24">
        <f t="shared" si="7"/>
        <v>102.48618784530387</v>
      </c>
      <c r="S31" s="25">
        <f t="shared" si="8"/>
        <v>454.58880371367439</v>
      </c>
      <c r="T31" s="24">
        <f t="shared" si="9"/>
        <v>47.153846153846153</v>
      </c>
      <c r="U31" s="26">
        <f t="shared" si="10"/>
        <v>36.873423076923082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1513000</v>
      </c>
      <c r="C33" s="42"/>
      <c r="D33" s="42"/>
      <c r="E33" s="42">
        <f t="shared" si="4"/>
        <v>1513000</v>
      </c>
      <c r="F33" s="43">
        <v>1513000</v>
      </c>
      <c r="G33" s="44">
        <v>1513000</v>
      </c>
      <c r="H33" s="43">
        <v>378000</v>
      </c>
      <c r="I33" s="44">
        <v>476260</v>
      </c>
      <c r="J33" s="43">
        <v>639000</v>
      </c>
      <c r="K33" s="44">
        <v>452159</v>
      </c>
      <c r="L33" s="43">
        <v>381000</v>
      </c>
      <c r="M33" s="44">
        <v>361801</v>
      </c>
      <c r="N33" s="43"/>
      <c r="O33" s="44"/>
      <c r="P33" s="43">
        <f t="shared" si="5"/>
        <v>1398000</v>
      </c>
      <c r="Q33" s="44">
        <f t="shared" si="6"/>
        <v>1290220</v>
      </c>
      <c r="R33" s="24">
        <f t="shared" si="7"/>
        <v>-40.375586854460096</v>
      </c>
      <c r="S33" s="25">
        <f t="shared" si="8"/>
        <v>-19.983678307851886</v>
      </c>
      <c r="T33" s="24">
        <f t="shared" si="9"/>
        <v>92.399206873760747</v>
      </c>
      <c r="U33" s="26">
        <f t="shared" si="10"/>
        <v>85.275611368142762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20000000</v>
      </c>
      <c r="C37" s="42"/>
      <c r="D37" s="42"/>
      <c r="E37" s="42">
        <f t="shared" si="4"/>
        <v>20000000</v>
      </c>
      <c r="F37" s="43">
        <v>20000000</v>
      </c>
      <c r="G37" s="44">
        <v>20000000</v>
      </c>
      <c r="H37" s="43"/>
      <c r="I37" s="44"/>
      <c r="J37" s="43">
        <v>7548000</v>
      </c>
      <c r="K37" s="44">
        <v>6251473</v>
      </c>
      <c r="L37" s="43">
        <v>1220000</v>
      </c>
      <c r="M37" s="44">
        <v>10581018</v>
      </c>
      <c r="N37" s="43"/>
      <c r="O37" s="44"/>
      <c r="P37" s="43">
        <f t="shared" si="5"/>
        <v>8768000</v>
      </c>
      <c r="Q37" s="44">
        <f t="shared" si="6"/>
        <v>16832491</v>
      </c>
      <c r="R37" s="24">
        <f t="shared" si="7"/>
        <v>-83.836777954425017</v>
      </c>
      <c r="S37" s="25">
        <f t="shared" si="8"/>
        <v>69.256397652201329</v>
      </c>
      <c r="T37" s="24">
        <f t="shared" si="9"/>
        <v>43.84</v>
      </c>
      <c r="U37" s="26">
        <f t="shared" si="10"/>
        <v>84.162455000000008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217469000</v>
      </c>
      <c r="C43" s="45">
        <f t="shared" si="20"/>
        <v>0</v>
      </c>
      <c r="D43" s="45">
        <f t="shared" si="20"/>
        <v>0</v>
      </c>
      <c r="E43" s="45">
        <f t="shared" si="20"/>
        <v>217469000</v>
      </c>
      <c r="F43" s="46">
        <f t="shared" si="20"/>
        <v>217469000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217469000</v>
      </c>
      <c r="C44" s="39">
        <f t="shared" si="22"/>
        <v>0</v>
      </c>
      <c r="D44" s="39">
        <f t="shared" si="22"/>
        <v>0</v>
      </c>
      <c r="E44" s="39">
        <f t="shared" si="22"/>
        <v>217469000</v>
      </c>
      <c r="F44" s="40">
        <f t="shared" si="22"/>
        <v>217469000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89000000</v>
      </c>
      <c r="C45" s="42"/>
      <c r="D45" s="42"/>
      <c r="E45" s="42">
        <f t="shared" si="13"/>
        <v>89000000</v>
      </c>
      <c r="F45" s="43">
        <v>89000000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>
        <v>128469000</v>
      </c>
      <c r="C54" s="42"/>
      <c r="D54" s="42"/>
      <c r="E54" s="42">
        <f t="shared" si="13"/>
        <v>128469000</v>
      </c>
      <c r="F54" s="43">
        <v>128469000</v>
      </c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727847000</v>
      </c>
      <c r="C61" s="39">
        <f t="shared" si="26"/>
        <v>30600000</v>
      </c>
      <c r="D61" s="39">
        <f t="shared" si="26"/>
        <v>0</v>
      </c>
      <c r="E61" s="39">
        <f t="shared" si="26"/>
        <v>758447000</v>
      </c>
      <c r="F61" s="40">
        <f t="shared" si="26"/>
        <v>758447000</v>
      </c>
      <c r="G61" s="41">
        <f t="shared" si="26"/>
        <v>540978000</v>
      </c>
      <c r="H61" s="40">
        <f t="shared" si="26"/>
        <v>168034000</v>
      </c>
      <c r="I61" s="41">
        <f t="shared" si="26"/>
        <v>172744914</v>
      </c>
      <c r="J61" s="40">
        <f t="shared" si="26"/>
        <v>65184000</v>
      </c>
      <c r="K61" s="41">
        <f t="shared" si="26"/>
        <v>221772224</v>
      </c>
      <c r="L61" s="40">
        <f t="shared" si="26"/>
        <v>220382000</v>
      </c>
      <c r="M61" s="41">
        <f t="shared" si="26"/>
        <v>72166193</v>
      </c>
      <c r="N61" s="40">
        <f t="shared" si="26"/>
        <v>0</v>
      </c>
      <c r="O61" s="41">
        <f t="shared" si="26"/>
        <v>0</v>
      </c>
      <c r="P61" s="40">
        <f t="shared" si="26"/>
        <v>453600000</v>
      </c>
      <c r="Q61" s="41">
        <f t="shared" si="26"/>
        <v>466683331</v>
      </c>
      <c r="R61" s="20">
        <f t="shared" si="16"/>
        <v>238.09216985763379</v>
      </c>
      <c r="S61" s="21">
        <f t="shared" si="17"/>
        <v>-67.459318530349407</v>
      </c>
      <c r="T61" s="20">
        <f t="shared" si="18"/>
        <v>59.806420224485038</v>
      </c>
      <c r="U61" s="22">
        <f t="shared" si="19"/>
        <v>61.531436079251421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727847000</v>
      </c>
      <c r="C65" s="48">
        <f t="shared" si="30"/>
        <v>30600000</v>
      </c>
      <c r="D65" s="48">
        <f t="shared" si="30"/>
        <v>0</v>
      </c>
      <c r="E65" s="48">
        <f t="shared" si="30"/>
        <v>758447000</v>
      </c>
      <c r="F65" s="49">
        <f t="shared" si="30"/>
        <v>758447000</v>
      </c>
      <c r="G65" s="50">
        <f t="shared" si="30"/>
        <v>540978000</v>
      </c>
      <c r="H65" s="49">
        <f t="shared" si="30"/>
        <v>168034000</v>
      </c>
      <c r="I65" s="50">
        <f t="shared" si="30"/>
        <v>172744914</v>
      </c>
      <c r="J65" s="49">
        <f t="shared" si="30"/>
        <v>65184000</v>
      </c>
      <c r="K65" s="50">
        <f t="shared" si="30"/>
        <v>221772224</v>
      </c>
      <c r="L65" s="49">
        <f t="shared" si="30"/>
        <v>220382000</v>
      </c>
      <c r="M65" s="51">
        <f t="shared" si="30"/>
        <v>72166193</v>
      </c>
      <c r="N65" s="49">
        <f t="shared" si="30"/>
        <v>0</v>
      </c>
      <c r="O65" s="50">
        <f t="shared" si="30"/>
        <v>0</v>
      </c>
      <c r="P65" s="49">
        <f t="shared" si="30"/>
        <v>453600000</v>
      </c>
      <c r="Q65" s="50">
        <f t="shared" si="30"/>
        <v>466683331</v>
      </c>
      <c r="R65" s="34">
        <f t="shared" si="16"/>
        <v>238.09216985763379</v>
      </c>
      <c r="S65" s="35">
        <f t="shared" si="17"/>
        <v>-67.459318530349407</v>
      </c>
      <c r="T65" s="34">
        <f t="shared" si="18"/>
        <v>59.806420224485038</v>
      </c>
      <c r="U65" s="35">
        <f t="shared" si="19"/>
        <v>61.531436079251421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83764000</v>
      </c>
      <c r="C8" s="36">
        <f t="shared" si="0"/>
        <v>31300000</v>
      </c>
      <c r="D8" s="36">
        <f t="shared" si="0"/>
        <v>0</v>
      </c>
      <c r="E8" s="36">
        <f t="shared" si="0"/>
        <v>115064000</v>
      </c>
      <c r="F8" s="37">
        <f t="shared" si="0"/>
        <v>114698000</v>
      </c>
      <c r="G8" s="38">
        <f t="shared" si="0"/>
        <v>114698000</v>
      </c>
      <c r="H8" s="37">
        <f t="shared" si="0"/>
        <v>26980000</v>
      </c>
      <c r="I8" s="38">
        <f t="shared" si="0"/>
        <v>23077117</v>
      </c>
      <c r="J8" s="37">
        <f t="shared" si="0"/>
        <v>28931000</v>
      </c>
      <c r="K8" s="38">
        <f t="shared" si="0"/>
        <v>23742590</v>
      </c>
      <c r="L8" s="37">
        <f t="shared" si="0"/>
        <v>15907000</v>
      </c>
      <c r="M8" s="38">
        <f t="shared" si="0"/>
        <v>11125096</v>
      </c>
      <c r="N8" s="37">
        <f t="shared" si="0"/>
        <v>0</v>
      </c>
      <c r="O8" s="38">
        <f t="shared" si="0"/>
        <v>0</v>
      </c>
      <c r="P8" s="37">
        <f t="shared" si="0"/>
        <v>71818000</v>
      </c>
      <c r="Q8" s="38">
        <f t="shared" si="0"/>
        <v>57944803</v>
      </c>
      <c r="R8" s="16">
        <f>IF(($J8       =0),0,((($L8       -$J8       )/$J8       )*100))</f>
        <v>-45.017455324738172</v>
      </c>
      <c r="S8" s="17">
        <f>IF(($K8       =0),0,((($M8       -$K8       )/$K8       )*100))</f>
        <v>-53.14287110209964</v>
      </c>
      <c r="T8" s="16">
        <f>IF(($E8       =0),0,(($P8       /$E8       )*100))</f>
        <v>62.415699089202526</v>
      </c>
      <c r="U8" s="18">
        <f>IF(($E8       =0),0,(($Q8       /$E8       )*100))</f>
        <v>50.358759472988943</v>
      </c>
      <c r="V8" s="37">
        <f t="shared" ref="V8:W8" si="1">+V9+V28</f>
        <v>5217000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79048000</v>
      </c>
      <c r="C9" s="39">
        <f t="shared" si="2"/>
        <v>31300000</v>
      </c>
      <c r="D9" s="39">
        <f t="shared" si="2"/>
        <v>0</v>
      </c>
      <c r="E9" s="39">
        <f t="shared" si="2"/>
        <v>110348000</v>
      </c>
      <c r="F9" s="40">
        <f t="shared" si="2"/>
        <v>109982000</v>
      </c>
      <c r="G9" s="41">
        <f t="shared" si="2"/>
        <v>109982000</v>
      </c>
      <c r="H9" s="40">
        <f t="shared" si="2"/>
        <v>26416000</v>
      </c>
      <c r="I9" s="41">
        <f t="shared" si="2"/>
        <v>22508428</v>
      </c>
      <c r="J9" s="40">
        <f t="shared" si="2"/>
        <v>27322000</v>
      </c>
      <c r="K9" s="41">
        <f t="shared" si="2"/>
        <v>22426574</v>
      </c>
      <c r="L9" s="40">
        <f t="shared" si="2"/>
        <v>15270000</v>
      </c>
      <c r="M9" s="41">
        <f t="shared" si="2"/>
        <v>10569335</v>
      </c>
      <c r="N9" s="40">
        <f t="shared" si="2"/>
        <v>0</v>
      </c>
      <c r="O9" s="41">
        <f t="shared" si="2"/>
        <v>0</v>
      </c>
      <c r="P9" s="40">
        <f t="shared" si="2"/>
        <v>69008000</v>
      </c>
      <c r="Q9" s="41">
        <f t="shared" si="2"/>
        <v>55504337</v>
      </c>
      <c r="R9" s="20">
        <f>IF(($J9       =0),0,((($L9       -$J9       )/$J9       )*100))</f>
        <v>-44.11097284239807</v>
      </c>
      <c r="S9" s="21">
        <f>IF(($K9       =0),0,((($M9       -$K9       )/$K9       )*100))</f>
        <v>-52.871379284236639</v>
      </c>
      <c r="T9" s="20">
        <f>IF(($E9       =0),0,(($P9       /$E9       )*100))</f>
        <v>62.536702069815497</v>
      </c>
      <c r="U9" s="22">
        <f>IF(($E9       =0),0,(($Q9       /$E9       )*100))</f>
        <v>50.29935929967013</v>
      </c>
      <c r="V9" s="40">
        <f t="shared" ref="V9:W9" si="3">SUM(V10:V27)</f>
        <v>5217000</v>
      </c>
      <c r="W9" s="41">
        <f t="shared" si="3"/>
        <v>0</v>
      </c>
    </row>
    <row r="10" spans="1:23" ht="13" x14ac:dyDescent="0.3">
      <c r="A10" s="23" t="s">
        <v>36</v>
      </c>
      <c r="B10" s="42">
        <v>67274000</v>
      </c>
      <c r="C10" s="42"/>
      <c r="D10" s="42"/>
      <c r="E10" s="42">
        <f t="shared" ref="E10:E41" si="4">$B10      +$C10      +$D10</f>
        <v>67274000</v>
      </c>
      <c r="F10" s="43">
        <v>67274000</v>
      </c>
      <c r="G10" s="44">
        <v>67274000</v>
      </c>
      <c r="H10" s="43">
        <v>24769000</v>
      </c>
      <c r="I10" s="44">
        <v>22508428</v>
      </c>
      <c r="J10" s="43">
        <v>25036000</v>
      </c>
      <c r="K10" s="44">
        <v>22426574</v>
      </c>
      <c r="L10" s="43">
        <v>12359000</v>
      </c>
      <c r="M10" s="44">
        <v>10569335</v>
      </c>
      <c r="N10" s="43"/>
      <c r="O10" s="44"/>
      <c r="P10" s="43">
        <f t="shared" ref="P10:P41" si="5">$H10      +$J10      +$L10      +$N10</f>
        <v>62164000</v>
      </c>
      <c r="Q10" s="44">
        <f t="shared" ref="Q10:Q41" si="6">$I10      +$K10      +$M10      +$O10</f>
        <v>55504337</v>
      </c>
      <c r="R10" s="24">
        <f t="shared" ref="R10:R41" si="7">IF(($J10      =0),0,((($L10      -$J10      )/$J10      )*100))</f>
        <v>-50.635085476913247</v>
      </c>
      <c r="S10" s="25">
        <f t="shared" ref="S10:S41" si="8">IF(($K10      =0),0,((($M10      -$K10      )/$K10      )*100))</f>
        <v>-52.871379284236639</v>
      </c>
      <c r="T10" s="24">
        <f t="shared" ref="T10:T41" si="9">IF(($E10      =0),0,(($P10      /$E10      )*100))</f>
        <v>92.404197758420793</v>
      </c>
      <c r="U10" s="26">
        <f t="shared" ref="U10:U41" si="10">IF(($E10      =0),0,(($Q10      /$E10      )*100))</f>
        <v>82.504885988643466</v>
      </c>
      <c r="V10" s="43">
        <v>591000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3660000</v>
      </c>
      <c r="C13" s="42"/>
      <c r="D13" s="42"/>
      <c r="E13" s="42">
        <f t="shared" si="4"/>
        <v>3660000</v>
      </c>
      <c r="F13" s="43">
        <v>3294000</v>
      </c>
      <c r="G13" s="44">
        <v>3294000</v>
      </c>
      <c r="H13" s="43">
        <v>1647000</v>
      </c>
      <c r="I13" s="44"/>
      <c r="J13" s="43">
        <v>577000</v>
      </c>
      <c r="K13" s="44"/>
      <c r="L13" s="43">
        <v>551000</v>
      </c>
      <c r="M13" s="44"/>
      <c r="N13" s="43"/>
      <c r="O13" s="44"/>
      <c r="P13" s="43">
        <f t="shared" si="5"/>
        <v>2775000</v>
      </c>
      <c r="Q13" s="44">
        <f t="shared" si="6"/>
        <v>0</v>
      </c>
      <c r="R13" s="24">
        <f t="shared" si="7"/>
        <v>-4.5060658578856154</v>
      </c>
      <c r="S13" s="25">
        <f t="shared" si="8"/>
        <v>0</v>
      </c>
      <c r="T13" s="24">
        <f t="shared" si="9"/>
        <v>75.819672131147541</v>
      </c>
      <c r="U13" s="26">
        <f t="shared" si="10"/>
        <v>0</v>
      </c>
      <c r="V13" s="43">
        <v>4182000</v>
      </c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8114000</v>
      </c>
      <c r="C20" s="42">
        <v>31300000</v>
      </c>
      <c r="D20" s="42"/>
      <c r="E20" s="42">
        <f t="shared" si="4"/>
        <v>39414000</v>
      </c>
      <c r="F20" s="43">
        <v>39414000</v>
      </c>
      <c r="G20" s="44">
        <v>39414000</v>
      </c>
      <c r="H20" s="43"/>
      <c r="I20" s="44"/>
      <c r="J20" s="43">
        <v>1709000</v>
      </c>
      <c r="K20" s="44"/>
      <c r="L20" s="43">
        <v>2360000</v>
      </c>
      <c r="M20" s="44"/>
      <c r="N20" s="43"/>
      <c r="O20" s="44"/>
      <c r="P20" s="43">
        <f t="shared" si="5"/>
        <v>4069000</v>
      </c>
      <c r="Q20" s="44">
        <f t="shared" si="6"/>
        <v>0</v>
      </c>
      <c r="R20" s="24">
        <f t="shared" si="7"/>
        <v>38.092451726155645</v>
      </c>
      <c r="S20" s="25">
        <f t="shared" si="8"/>
        <v>0</v>
      </c>
      <c r="T20" s="24">
        <f t="shared" si="9"/>
        <v>10.323742832496068</v>
      </c>
      <c r="U20" s="26">
        <f t="shared" si="10"/>
        <v>0</v>
      </c>
      <c r="V20" s="43">
        <v>444000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4716000</v>
      </c>
      <c r="C28" s="39">
        <f t="shared" si="11"/>
        <v>0</v>
      </c>
      <c r="D28" s="39">
        <f t="shared" si="11"/>
        <v>0</v>
      </c>
      <c r="E28" s="39">
        <f t="shared" si="11"/>
        <v>4716000</v>
      </c>
      <c r="F28" s="40">
        <f t="shared" si="11"/>
        <v>4716000</v>
      </c>
      <c r="G28" s="41">
        <f t="shared" si="11"/>
        <v>4716000</v>
      </c>
      <c r="H28" s="40">
        <f t="shared" si="11"/>
        <v>564000</v>
      </c>
      <c r="I28" s="41">
        <f t="shared" si="11"/>
        <v>568689</v>
      </c>
      <c r="J28" s="40">
        <f t="shared" si="11"/>
        <v>1609000</v>
      </c>
      <c r="K28" s="41">
        <f t="shared" si="11"/>
        <v>1316016</v>
      </c>
      <c r="L28" s="40">
        <f t="shared" si="11"/>
        <v>637000</v>
      </c>
      <c r="M28" s="41">
        <f t="shared" si="11"/>
        <v>555761</v>
      </c>
      <c r="N28" s="40">
        <f t="shared" si="11"/>
        <v>0</v>
      </c>
      <c r="O28" s="41">
        <f t="shared" si="11"/>
        <v>0</v>
      </c>
      <c r="P28" s="40">
        <f t="shared" si="11"/>
        <v>2810000</v>
      </c>
      <c r="Q28" s="41">
        <f t="shared" si="11"/>
        <v>2440466</v>
      </c>
      <c r="R28" s="20">
        <f t="shared" si="7"/>
        <v>-60.410192666252328</v>
      </c>
      <c r="S28" s="21">
        <f t="shared" si="8"/>
        <v>-57.769434414171258</v>
      </c>
      <c r="T28" s="20">
        <f t="shared" si="9"/>
        <v>59.584393553859208</v>
      </c>
      <c r="U28" s="22">
        <f t="shared" si="10"/>
        <v>51.748642917726883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135000</v>
      </c>
      <c r="I31" s="44">
        <v>134409</v>
      </c>
      <c r="J31" s="43">
        <v>837000</v>
      </c>
      <c r="K31" s="44">
        <v>881736</v>
      </c>
      <c r="L31" s="43">
        <v>122000</v>
      </c>
      <c r="M31" s="44">
        <v>121481</v>
      </c>
      <c r="N31" s="43"/>
      <c r="O31" s="44"/>
      <c r="P31" s="43">
        <f t="shared" si="5"/>
        <v>1094000</v>
      </c>
      <c r="Q31" s="44">
        <f t="shared" si="6"/>
        <v>1137626</v>
      </c>
      <c r="R31" s="24">
        <f t="shared" si="7"/>
        <v>-85.42413381123059</v>
      </c>
      <c r="S31" s="25">
        <f t="shared" si="8"/>
        <v>-86.222520119400812</v>
      </c>
      <c r="T31" s="24">
        <f t="shared" si="9"/>
        <v>36.466666666666661</v>
      </c>
      <c r="U31" s="26">
        <f t="shared" si="10"/>
        <v>37.920866666666669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1716000</v>
      </c>
      <c r="C33" s="42"/>
      <c r="D33" s="42"/>
      <c r="E33" s="42">
        <f t="shared" si="4"/>
        <v>1716000</v>
      </c>
      <c r="F33" s="43">
        <v>1716000</v>
      </c>
      <c r="G33" s="44">
        <v>1716000</v>
      </c>
      <c r="H33" s="43">
        <v>429000</v>
      </c>
      <c r="I33" s="44">
        <v>434280</v>
      </c>
      <c r="J33" s="43">
        <v>772000</v>
      </c>
      <c r="K33" s="44">
        <v>434280</v>
      </c>
      <c r="L33" s="43">
        <v>515000</v>
      </c>
      <c r="M33" s="44">
        <v>434280</v>
      </c>
      <c r="N33" s="43"/>
      <c r="O33" s="44"/>
      <c r="P33" s="43">
        <f t="shared" si="5"/>
        <v>1716000</v>
      </c>
      <c r="Q33" s="44">
        <f t="shared" si="6"/>
        <v>1302840</v>
      </c>
      <c r="R33" s="24">
        <f t="shared" si="7"/>
        <v>-33.290155440414509</v>
      </c>
      <c r="S33" s="25">
        <f t="shared" si="8"/>
        <v>0</v>
      </c>
      <c r="T33" s="24">
        <f t="shared" si="9"/>
        <v>100</v>
      </c>
      <c r="U33" s="26">
        <f t="shared" si="10"/>
        <v>75.92307692307692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27713000</v>
      </c>
      <c r="C43" s="45">
        <f t="shared" si="20"/>
        <v>0</v>
      </c>
      <c r="D43" s="45">
        <f t="shared" si="20"/>
        <v>0</v>
      </c>
      <c r="E43" s="45">
        <f t="shared" si="20"/>
        <v>27713000</v>
      </c>
      <c r="F43" s="46">
        <f t="shared" si="20"/>
        <v>25197000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27713000</v>
      </c>
      <c r="C44" s="39">
        <f t="shared" si="22"/>
        <v>0</v>
      </c>
      <c r="D44" s="39">
        <f t="shared" si="22"/>
        <v>0</v>
      </c>
      <c r="E44" s="39">
        <f t="shared" si="22"/>
        <v>27713000</v>
      </c>
      <c r="F44" s="40">
        <f t="shared" si="22"/>
        <v>25197000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27713000</v>
      </c>
      <c r="C46" s="42"/>
      <c r="D46" s="42"/>
      <c r="E46" s="42">
        <f t="shared" si="13"/>
        <v>27713000</v>
      </c>
      <c r="F46" s="43">
        <v>25197000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111477000</v>
      </c>
      <c r="C61" s="39">
        <f t="shared" si="26"/>
        <v>31300000</v>
      </c>
      <c r="D61" s="39">
        <f t="shared" si="26"/>
        <v>0</v>
      </c>
      <c r="E61" s="39">
        <f t="shared" si="26"/>
        <v>142777000</v>
      </c>
      <c r="F61" s="40">
        <f t="shared" si="26"/>
        <v>139895000</v>
      </c>
      <c r="G61" s="41">
        <f t="shared" si="26"/>
        <v>114698000</v>
      </c>
      <c r="H61" s="40">
        <f t="shared" si="26"/>
        <v>26980000</v>
      </c>
      <c r="I61" s="41">
        <f t="shared" si="26"/>
        <v>23077117</v>
      </c>
      <c r="J61" s="40">
        <f t="shared" si="26"/>
        <v>28931000</v>
      </c>
      <c r="K61" s="41">
        <f t="shared" si="26"/>
        <v>23742590</v>
      </c>
      <c r="L61" s="40">
        <f t="shared" si="26"/>
        <v>15907000</v>
      </c>
      <c r="M61" s="41">
        <f t="shared" si="26"/>
        <v>11125096</v>
      </c>
      <c r="N61" s="40">
        <f t="shared" si="26"/>
        <v>0</v>
      </c>
      <c r="O61" s="41">
        <f t="shared" si="26"/>
        <v>0</v>
      </c>
      <c r="P61" s="40">
        <f t="shared" si="26"/>
        <v>71818000</v>
      </c>
      <c r="Q61" s="41">
        <f t="shared" si="26"/>
        <v>57944803</v>
      </c>
      <c r="R61" s="20">
        <f t="shared" si="16"/>
        <v>-45.017455324738172</v>
      </c>
      <c r="S61" s="21">
        <f t="shared" si="17"/>
        <v>-53.14287110209964</v>
      </c>
      <c r="T61" s="20">
        <f t="shared" si="18"/>
        <v>50.300818759323981</v>
      </c>
      <c r="U61" s="22">
        <f t="shared" si="19"/>
        <v>40.584129796816015</v>
      </c>
      <c r="V61" s="40">
        <f t="shared" ref="V61:W61" si="27">+V8+V43</f>
        <v>5217000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111477000</v>
      </c>
      <c r="C65" s="48">
        <f t="shared" si="30"/>
        <v>31300000</v>
      </c>
      <c r="D65" s="48">
        <f t="shared" si="30"/>
        <v>0</v>
      </c>
      <c r="E65" s="48">
        <f t="shared" si="30"/>
        <v>142777000</v>
      </c>
      <c r="F65" s="49">
        <f t="shared" si="30"/>
        <v>139895000</v>
      </c>
      <c r="G65" s="50">
        <f t="shared" si="30"/>
        <v>114698000</v>
      </c>
      <c r="H65" s="49">
        <f t="shared" si="30"/>
        <v>26980000</v>
      </c>
      <c r="I65" s="50">
        <f t="shared" si="30"/>
        <v>23077117</v>
      </c>
      <c r="J65" s="49">
        <f t="shared" si="30"/>
        <v>28931000</v>
      </c>
      <c r="K65" s="50">
        <f t="shared" si="30"/>
        <v>23742590</v>
      </c>
      <c r="L65" s="49">
        <f t="shared" si="30"/>
        <v>15907000</v>
      </c>
      <c r="M65" s="51">
        <f t="shared" si="30"/>
        <v>11125096</v>
      </c>
      <c r="N65" s="49">
        <f t="shared" si="30"/>
        <v>0</v>
      </c>
      <c r="O65" s="50">
        <f t="shared" si="30"/>
        <v>0</v>
      </c>
      <c r="P65" s="49">
        <f t="shared" si="30"/>
        <v>71818000</v>
      </c>
      <c r="Q65" s="50">
        <f t="shared" si="30"/>
        <v>57944803</v>
      </c>
      <c r="R65" s="34">
        <f t="shared" si="16"/>
        <v>-45.017455324738172</v>
      </c>
      <c r="S65" s="35">
        <f t="shared" si="17"/>
        <v>-53.14287110209964</v>
      </c>
      <c r="T65" s="34">
        <f t="shared" si="18"/>
        <v>50.300818759323981</v>
      </c>
      <c r="U65" s="35">
        <f t="shared" si="19"/>
        <v>40.584129796816015</v>
      </c>
      <c r="V65" s="49">
        <f>+V61+V62</f>
        <v>5217000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87013000</v>
      </c>
      <c r="C8" s="36">
        <f t="shared" si="0"/>
        <v>0</v>
      </c>
      <c r="D8" s="36">
        <f t="shared" si="0"/>
        <v>0</v>
      </c>
      <c r="E8" s="36">
        <f t="shared" si="0"/>
        <v>87013000</v>
      </c>
      <c r="F8" s="37">
        <f t="shared" si="0"/>
        <v>87013000</v>
      </c>
      <c r="G8" s="38">
        <f t="shared" si="0"/>
        <v>87013000</v>
      </c>
      <c r="H8" s="37">
        <f t="shared" si="0"/>
        <v>8005000</v>
      </c>
      <c r="I8" s="38">
        <f t="shared" si="0"/>
        <v>7610461</v>
      </c>
      <c r="J8" s="37">
        <f t="shared" si="0"/>
        <v>23162000</v>
      </c>
      <c r="K8" s="38">
        <f t="shared" si="0"/>
        <v>24203292</v>
      </c>
      <c r="L8" s="37">
        <f t="shared" si="0"/>
        <v>19558000</v>
      </c>
      <c r="M8" s="38">
        <f t="shared" si="0"/>
        <v>19703961</v>
      </c>
      <c r="N8" s="37">
        <f t="shared" si="0"/>
        <v>0</v>
      </c>
      <c r="O8" s="38">
        <f t="shared" si="0"/>
        <v>0</v>
      </c>
      <c r="P8" s="37">
        <f t="shared" si="0"/>
        <v>50725000</v>
      </c>
      <c r="Q8" s="38">
        <f t="shared" si="0"/>
        <v>51517714</v>
      </c>
      <c r="R8" s="16">
        <f>IF(($J8       =0),0,((($L8       -$J8       )/$J8       )*100))</f>
        <v>-15.559968914601502</v>
      </c>
      <c r="S8" s="17">
        <f>IF(($K8       =0),0,((($M8       -$K8       )/$K8       )*100))</f>
        <v>-18.589748039233672</v>
      </c>
      <c r="T8" s="16">
        <f>IF(($E8       =0),0,(($P8       /$E8       )*100))</f>
        <v>58.295886821509434</v>
      </c>
      <c r="U8" s="18">
        <f>IF(($E8       =0),0,(($Q8       /$E8       )*100))</f>
        <v>59.206916207922959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82549000</v>
      </c>
      <c r="C9" s="39">
        <f t="shared" si="2"/>
        <v>0</v>
      </c>
      <c r="D9" s="39">
        <f t="shared" si="2"/>
        <v>0</v>
      </c>
      <c r="E9" s="39">
        <f t="shared" si="2"/>
        <v>82549000</v>
      </c>
      <c r="F9" s="40">
        <f t="shared" si="2"/>
        <v>82549000</v>
      </c>
      <c r="G9" s="41">
        <f t="shared" si="2"/>
        <v>82549000</v>
      </c>
      <c r="H9" s="40">
        <f t="shared" si="2"/>
        <v>6399000</v>
      </c>
      <c r="I9" s="41">
        <f t="shared" si="2"/>
        <v>5725508</v>
      </c>
      <c r="J9" s="40">
        <f t="shared" si="2"/>
        <v>22198000</v>
      </c>
      <c r="K9" s="41">
        <f t="shared" si="2"/>
        <v>23048814</v>
      </c>
      <c r="L9" s="40">
        <f t="shared" si="2"/>
        <v>18660000</v>
      </c>
      <c r="M9" s="41">
        <f t="shared" si="2"/>
        <v>18806014</v>
      </c>
      <c r="N9" s="40">
        <f t="shared" si="2"/>
        <v>0</v>
      </c>
      <c r="O9" s="41">
        <f t="shared" si="2"/>
        <v>0</v>
      </c>
      <c r="P9" s="40">
        <f t="shared" si="2"/>
        <v>47257000</v>
      </c>
      <c r="Q9" s="41">
        <f t="shared" si="2"/>
        <v>47580336</v>
      </c>
      <c r="R9" s="20">
        <f>IF(($J9       =0),0,((($L9       -$J9       )/$J9       )*100))</f>
        <v>-15.938372826380757</v>
      </c>
      <c r="S9" s="21">
        <f>IF(($K9       =0),0,((($M9       -$K9       )/$K9       )*100))</f>
        <v>-18.407888579429727</v>
      </c>
      <c r="T9" s="20">
        <f>IF(($E9       =0),0,(($P9       /$E9       )*100))</f>
        <v>57.247210747555997</v>
      </c>
      <c r="U9" s="22">
        <f>IF(($E9       =0),0,(($Q9       /$E9       )*100))</f>
        <v>57.638900531805348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41914000</v>
      </c>
      <c r="C10" s="42"/>
      <c r="D10" s="42"/>
      <c r="E10" s="42">
        <f t="shared" ref="E10:E41" si="4">$B10      +$C10      +$D10</f>
        <v>41914000</v>
      </c>
      <c r="F10" s="43">
        <v>41914000</v>
      </c>
      <c r="G10" s="44">
        <v>41914000</v>
      </c>
      <c r="H10" s="43">
        <v>6399000</v>
      </c>
      <c r="I10" s="44">
        <v>5725508</v>
      </c>
      <c r="J10" s="43">
        <v>12036000</v>
      </c>
      <c r="K10" s="44">
        <v>15912685</v>
      </c>
      <c r="L10" s="43">
        <v>12315000</v>
      </c>
      <c r="M10" s="44">
        <v>7266851</v>
      </c>
      <c r="N10" s="43"/>
      <c r="O10" s="44"/>
      <c r="P10" s="43">
        <f t="shared" ref="P10:P41" si="5">$H10      +$J10      +$L10      +$N10</f>
        <v>30750000</v>
      </c>
      <c r="Q10" s="44">
        <f t="shared" ref="Q10:Q41" si="6">$I10      +$K10      +$M10      +$O10</f>
        <v>28905044</v>
      </c>
      <c r="R10" s="24">
        <f t="shared" ref="R10:R41" si="7">IF(($J10      =0),0,((($L10      -$J10      )/$J10      )*100))</f>
        <v>2.3180458624127618</v>
      </c>
      <c r="S10" s="25">
        <f t="shared" ref="S10:S41" si="8">IF(($K10      =0),0,((($M10      -$K10      )/$K10      )*100))</f>
        <v>-54.332967692127376</v>
      </c>
      <c r="T10" s="24">
        <f t="shared" ref="T10:T41" si="9">IF(($E10      =0),0,(($P10      /$E10      )*100))</f>
        <v>73.364508278856704</v>
      </c>
      <c r="U10" s="26">
        <f t="shared" ref="U10:U41" si="10">IF(($E10      =0),0,(($Q10      /$E10      )*100))</f>
        <v>68.962742758982671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15000000</v>
      </c>
      <c r="C13" s="42"/>
      <c r="D13" s="42"/>
      <c r="E13" s="42">
        <f t="shared" si="4"/>
        <v>15000000</v>
      </c>
      <c r="F13" s="43">
        <v>15000000</v>
      </c>
      <c r="G13" s="44">
        <v>15000000</v>
      </c>
      <c r="H13" s="43"/>
      <c r="I13" s="44"/>
      <c r="J13" s="43">
        <v>7136000</v>
      </c>
      <c r="K13" s="44">
        <v>7136129</v>
      </c>
      <c r="L13" s="43">
        <v>3583000</v>
      </c>
      <c r="M13" s="44"/>
      <c r="N13" s="43"/>
      <c r="O13" s="44"/>
      <c r="P13" s="43">
        <f t="shared" si="5"/>
        <v>10719000</v>
      </c>
      <c r="Q13" s="44">
        <f t="shared" si="6"/>
        <v>7136129</v>
      </c>
      <c r="R13" s="24">
        <f t="shared" si="7"/>
        <v>-49.789798206278022</v>
      </c>
      <c r="S13" s="25">
        <f t="shared" si="8"/>
        <v>-100</v>
      </c>
      <c r="T13" s="24">
        <f t="shared" si="9"/>
        <v>71.460000000000008</v>
      </c>
      <c r="U13" s="26">
        <f t="shared" si="10"/>
        <v>47.574193333333334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25635000</v>
      </c>
      <c r="C20" s="42"/>
      <c r="D20" s="42"/>
      <c r="E20" s="42">
        <f t="shared" si="4"/>
        <v>25635000</v>
      </c>
      <c r="F20" s="43">
        <v>25635000</v>
      </c>
      <c r="G20" s="44">
        <v>25635000</v>
      </c>
      <c r="H20" s="43"/>
      <c r="I20" s="44"/>
      <c r="J20" s="43">
        <v>3026000</v>
      </c>
      <c r="K20" s="44"/>
      <c r="L20" s="43">
        <v>2762000</v>
      </c>
      <c r="M20" s="44">
        <v>11539163</v>
      </c>
      <c r="N20" s="43"/>
      <c r="O20" s="44"/>
      <c r="P20" s="43">
        <f t="shared" si="5"/>
        <v>5788000</v>
      </c>
      <c r="Q20" s="44">
        <f t="shared" si="6"/>
        <v>11539163</v>
      </c>
      <c r="R20" s="24">
        <f t="shared" si="7"/>
        <v>-8.7243886318572361</v>
      </c>
      <c r="S20" s="25">
        <f t="shared" si="8"/>
        <v>0</v>
      </c>
      <c r="T20" s="24">
        <f t="shared" si="9"/>
        <v>22.578505948897991</v>
      </c>
      <c r="U20" s="26">
        <f t="shared" si="10"/>
        <v>45.013313828749759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4464000</v>
      </c>
      <c r="C28" s="39">
        <f t="shared" si="11"/>
        <v>0</v>
      </c>
      <c r="D28" s="39">
        <f t="shared" si="11"/>
        <v>0</v>
      </c>
      <c r="E28" s="39">
        <f t="shared" si="11"/>
        <v>4464000</v>
      </c>
      <c r="F28" s="40">
        <f t="shared" si="11"/>
        <v>4464000</v>
      </c>
      <c r="G28" s="41">
        <f t="shared" si="11"/>
        <v>4464000</v>
      </c>
      <c r="H28" s="40">
        <f t="shared" si="11"/>
        <v>1606000</v>
      </c>
      <c r="I28" s="41">
        <f t="shared" si="11"/>
        <v>1884953</v>
      </c>
      <c r="J28" s="40">
        <f t="shared" si="11"/>
        <v>964000</v>
      </c>
      <c r="K28" s="41">
        <f t="shared" si="11"/>
        <v>1154478</v>
      </c>
      <c r="L28" s="40">
        <f t="shared" si="11"/>
        <v>898000</v>
      </c>
      <c r="M28" s="41">
        <f t="shared" si="11"/>
        <v>897947</v>
      </c>
      <c r="N28" s="40">
        <f t="shared" si="11"/>
        <v>0</v>
      </c>
      <c r="O28" s="41">
        <f t="shared" si="11"/>
        <v>0</v>
      </c>
      <c r="P28" s="40">
        <f t="shared" si="11"/>
        <v>3468000</v>
      </c>
      <c r="Q28" s="41">
        <f t="shared" si="11"/>
        <v>3937378</v>
      </c>
      <c r="R28" s="20">
        <f t="shared" si="7"/>
        <v>-6.8464730290456437</v>
      </c>
      <c r="S28" s="21">
        <f t="shared" si="8"/>
        <v>-22.22051871062073</v>
      </c>
      <c r="T28" s="20">
        <f t="shared" si="9"/>
        <v>77.688172043010752</v>
      </c>
      <c r="U28" s="22">
        <f t="shared" si="10"/>
        <v>88.202912186379933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2600000</v>
      </c>
      <c r="C31" s="42"/>
      <c r="D31" s="42"/>
      <c r="E31" s="42">
        <f t="shared" si="4"/>
        <v>2600000</v>
      </c>
      <c r="F31" s="43">
        <v>2600000</v>
      </c>
      <c r="G31" s="44">
        <v>2600000</v>
      </c>
      <c r="H31" s="43">
        <v>1140000</v>
      </c>
      <c r="I31" s="44">
        <v>1202443</v>
      </c>
      <c r="J31" s="43">
        <v>125000</v>
      </c>
      <c r="K31" s="44">
        <v>125003</v>
      </c>
      <c r="L31" s="43">
        <v>746000</v>
      </c>
      <c r="M31" s="44">
        <v>745933</v>
      </c>
      <c r="N31" s="43"/>
      <c r="O31" s="44"/>
      <c r="P31" s="43">
        <f t="shared" si="5"/>
        <v>2011000</v>
      </c>
      <c r="Q31" s="44">
        <f t="shared" si="6"/>
        <v>2073379</v>
      </c>
      <c r="R31" s="24">
        <f t="shared" si="7"/>
        <v>496.8</v>
      </c>
      <c r="S31" s="25">
        <f t="shared" si="8"/>
        <v>496.73207843011767</v>
      </c>
      <c r="T31" s="24">
        <f t="shared" si="9"/>
        <v>77.34615384615384</v>
      </c>
      <c r="U31" s="26">
        <f t="shared" si="10"/>
        <v>79.745346153846157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1864000</v>
      </c>
      <c r="C33" s="42"/>
      <c r="D33" s="42"/>
      <c r="E33" s="42">
        <f t="shared" si="4"/>
        <v>1864000</v>
      </c>
      <c r="F33" s="43">
        <v>1864000</v>
      </c>
      <c r="G33" s="44">
        <v>1864000</v>
      </c>
      <c r="H33" s="43">
        <v>466000</v>
      </c>
      <c r="I33" s="44">
        <v>682510</v>
      </c>
      <c r="J33" s="43">
        <v>839000</v>
      </c>
      <c r="K33" s="44">
        <v>1029475</v>
      </c>
      <c r="L33" s="43">
        <v>152000</v>
      </c>
      <c r="M33" s="44">
        <v>152014</v>
      </c>
      <c r="N33" s="43"/>
      <c r="O33" s="44"/>
      <c r="P33" s="43">
        <f t="shared" si="5"/>
        <v>1457000</v>
      </c>
      <c r="Q33" s="44">
        <f t="shared" si="6"/>
        <v>1863999</v>
      </c>
      <c r="R33" s="24">
        <f t="shared" si="7"/>
        <v>-81.88319427890346</v>
      </c>
      <c r="S33" s="25">
        <f t="shared" si="8"/>
        <v>-85.233832778843592</v>
      </c>
      <c r="T33" s="24">
        <f t="shared" si="9"/>
        <v>78.165236051502134</v>
      </c>
      <c r="U33" s="26">
        <f t="shared" si="10"/>
        <v>99.999946351931328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909000</v>
      </c>
      <c r="C43" s="45">
        <f t="shared" si="20"/>
        <v>0</v>
      </c>
      <c r="D43" s="45">
        <f t="shared" si="20"/>
        <v>0</v>
      </c>
      <c r="E43" s="45">
        <f t="shared" si="20"/>
        <v>909000</v>
      </c>
      <c r="F43" s="46">
        <f t="shared" si="20"/>
        <v>827000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909000</v>
      </c>
      <c r="C44" s="39">
        <f t="shared" si="22"/>
        <v>0</v>
      </c>
      <c r="D44" s="39">
        <f t="shared" si="22"/>
        <v>0</v>
      </c>
      <c r="E44" s="39">
        <f t="shared" si="22"/>
        <v>909000</v>
      </c>
      <c r="F44" s="40">
        <f t="shared" si="22"/>
        <v>827000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909000</v>
      </c>
      <c r="C46" s="42"/>
      <c r="D46" s="42"/>
      <c r="E46" s="42">
        <f t="shared" si="13"/>
        <v>909000</v>
      </c>
      <c r="F46" s="43">
        <v>827000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87922000</v>
      </c>
      <c r="C61" s="39">
        <f t="shared" si="26"/>
        <v>0</v>
      </c>
      <c r="D61" s="39">
        <f t="shared" si="26"/>
        <v>0</v>
      </c>
      <c r="E61" s="39">
        <f t="shared" si="26"/>
        <v>87922000</v>
      </c>
      <c r="F61" s="40">
        <f t="shared" si="26"/>
        <v>87840000</v>
      </c>
      <c r="G61" s="41">
        <f t="shared" si="26"/>
        <v>87013000</v>
      </c>
      <c r="H61" s="40">
        <f t="shared" si="26"/>
        <v>8005000</v>
      </c>
      <c r="I61" s="41">
        <f t="shared" si="26"/>
        <v>7610461</v>
      </c>
      <c r="J61" s="40">
        <f t="shared" si="26"/>
        <v>23162000</v>
      </c>
      <c r="K61" s="41">
        <f t="shared" si="26"/>
        <v>24203292</v>
      </c>
      <c r="L61" s="40">
        <f t="shared" si="26"/>
        <v>19558000</v>
      </c>
      <c r="M61" s="41">
        <f t="shared" si="26"/>
        <v>19703961</v>
      </c>
      <c r="N61" s="40">
        <f t="shared" si="26"/>
        <v>0</v>
      </c>
      <c r="O61" s="41">
        <f t="shared" si="26"/>
        <v>0</v>
      </c>
      <c r="P61" s="40">
        <f t="shared" si="26"/>
        <v>50725000</v>
      </c>
      <c r="Q61" s="41">
        <f t="shared" si="26"/>
        <v>51517714</v>
      </c>
      <c r="R61" s="20">
        <f t="shared" si="16"/>
        <v>-15.559968914601502</v>
      </c>
      <c r="S61" s="21">
        <f t="shared" si="17"/>
        <v>-18.589748039233672</v>
      </c>
      <c r="T61" s="20">
        <f t="shared" si="18"/>
        <v>57.693182593662563</v>
      </c>
      <c r="U61" s="22">
        <f t="shared" si="19"/>
        <v>58.594793112076616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87922000</v>
      </c>
      <c r="C65" s="48">
        <f t="shared" si="30"/>
        <v>0</v>
      </c>
      <c r="D65" s="48">
        <f t="shared" si="30"/>
        <v>0</v>
      </c>
      <c r="E65" s="48">
        <f t="shared" si="30"/>
        <v>87922000</v>
      </c>
      <c r="F65" s="49">
        <f t="shared" si="30"/>
        <v>87840000</v>
      </c>
      <c r="G65" s="50">
        <f t="shared" si="30"/>
        <v>87013000</v>
      </c>
      <c r="H65" s="49">
        <f t="shared" si="30"/>
        <v>8005000</v>
      </c>
      <c r="I65" s="50">
        <f t="shared" si="30"/>
        <v>7610461</v>
      </c>
      <c r="J65" s="49">
        <f t="shared" si="30"/>
        <v>23162000</v>
      </c>
      <c r="K65" s="50">
        <f t="shared" si="30"/>
        <v>24203292</v>
      </c>
      <c r="L65" s="49">
        <f t="shared" si="30"/>
        <v>19558000</v>
      </c>
      <c r="M65" s="51">
        <f t="shared" si="30"/>
        <v>19703961</v>
      </c>
      <c r="N65" s="49">
        <f t="shared" si="30"/>
        <v>0</v>
      </c>
      <c r="O65" s="50">
        <f t="shared" si="30"/>
        <v>0</v>
      </c>
      <c r="P65" s="49">
        <f t="shared" si="30"/>
        <v>50725000</v>
      </c>
      <c r="Q65" s="50">
        <f t="shared" si="30"/>
        <v>51517714</v>
      </c>
      <c r="R65" s="34">
        <f t="shared" si="16"/>
        <v>-15.559968914601502</v>
      </c>
      <c r="S65" s="35">
        <f t="shared" si="17"/>
        <v>-18.589748039233672</v>
      </c>
      <c r="T65" s="34">
        <f t="shared" si="18"/>
        <v>57.693182593662563</v>
      </c>
      <c r="U65" s="35">
        <f t="shared" si="19"/>
        <v>58.594793112076616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180665000</v>
      </c>
      <c r="C8" s="36">
        <f t="shared" si="0"/>
        <v>31500000</v>
      </c>
      <c r="D8" s="36">
        <f t="shared" si="0"/>
        <v>0</v>
      </c>
      <c r="E8" s="36">
        <f t="shared" si="0"/>
        <v>212165000</v>
      </c>
      <c r="F8" s="37">
        <f t="shared" si="0"/>
        <v>212165000</v>
      </c>
      <c r="G8" s="38">
        <f t="shared" si="0"/>
        <v>212165000</v>
      </c>
      <c r="H8" s="37">
        <f t="shared" si="0"/>
        <v>28156000</v>
      </c>
      <c r="I8" s="38">
        <f t="shared" si="0"/>
        <v>16380658</v>
      </c>
      <c r="J8" s="37">
        <f t="shared" si="0"/>
        <v>48076000</v>
      </c>
      <c r="K8" s="38">
        <f t="shared" si="0"/>
        <v>55676472</v>
      </c>
      <c r="L8" s="37">
        <f t="shared" si="0"/>
        <v>46658000</v>
      </c>
      <c r="M8" s="38">
        <f t="shared" si="0"/>
        <v>35665106</v>
      </c>
      <c r="N8" s="37">
        <f t="shared" si="0"/>
        <v>0</v>
      </c>
      <c r="O8" s="38">
        <f t="shared" si="0"/>
        <v>0</v>
      </c>
      <c r="P8" s="37">
        <f t="shared" si="0"/>
        <v>122890000</v>
      </c>
      <c r="Q8" s="38">
        <f t="shared" si="0"/>
        <v>107722236</v>
      </c>
      <c r="R8" s="16">
        <f>IF(($J8       =0),0,((($L8       -$J8       )/$J8       )*100))</f>
        <v>-2.9494966303353025</v>
      </c>
      <c r="S8" s="17">
        <f>IF(($K8       =0),0,((($M8       -$K8       )/$K8       )*100))</f>
        <v>-35.942230678696738</v>
      </c>
      <c r="T8" s="16">
        <f>IF(($E8       =0),0,(($P8       /$E8       )*100))</f>
        <v>57.921900407701557</v>
      </c>
      <c r="U8" s="18">
        <f>IF(($E8       =0),0,(($Q8       /$E8       )*100))</f>
        <v>50.772858859849649</v>
      </c>
      <c r="V8" s="37">
        <f t="shared" ref="V8:W8" si="1">+V9+V28</f>
        <v>11947000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171215000</v>
      </c>
      <c r="C9" s="39">
        <f t="shared" si="2"/>
        <v>31500000</v>
      </c>
      <c r="D9" s="39">
        <f t="shared" si="2"/>
        <v>0</v>
      </c>
      <c r="E9" s="39">
        <f t="shared" si="2"/>
        <v>202715000</v>
      </c>
      <c r="F9" s="40">
        <f t="shared" si="2"/>
        <v>202715000</v>
      </c>
      <c r="G9" s="41">
        <f t="shared" si="2"/>
        <v>202715000</v>
      </c>
      <c r="H9" s="40">
        <f t="shared" si="2"/>
        <v>27215000</v>
      </c>
      <c r="I9" s="41">
        <f t="shared" si="2"/>
        <v>16513949</v>
      </c>
      <c r="J9" s="40">
        <f t="shared" si="2"/>
        <v>46643000</v>
      </c>
      <c r="K9" s="41">
        <f t="shared" si="2"/>
        <v>23724846</v>
      </c>
      <c r="L9" s="40">
        <f t="shared" si="2"/>
        <v>45984000</v>
      </c>
      <c r="M9" s="41">
        <f t="shared" si="2"/>
        <v>26481946</v>
      </c>
      <c r="N9" s="40">
        <f t="shared" si="2"/>
        <v>0</v>
      </c>
      <c r="O9" s="41">
        <f t="shared" si="2"/>
        <v>0</v>
      </c>
      <c r="P9" s="40">
        <f t="shared" si="2"/>
        <v>119842000</v>
      </c>
      <c r="Q9" s="41">
        <f t="shared" si="2"/>
        <v>66720741</v>
      </c>
      <c r="R9" s="20">
        <f>IF(($J9       =0),0,((($L9       -$J9       )/$J9       )*100))</f>
        <v>-1.4128593786849044</v>
      </c>
      <c r="S9" s="21">
        <f>IF(($K9       =0),0,((($M9       -$K9       )/$K9       )*100))</f>
        <v>11.621150248983703</v>
      </c>
      <c r="T9" s="20">
        <f>IF(($E9       =0),0,(($P9       /$E9       )*100))</f>
        <v>59.118466813013349</v>
      </c>
      <c r="U9" s="22">
        <f>IF(($E9       =0),0,(($Q9       /$E9       )*100))</f>
        <v>32.913568803492588</v>
      </c>
      <c r="V9" s="40">
        <f t="shared" ref="V9:W9" si="3">SUM(V10:V27)</f>
        <v>11947000</v>
      </c>
      <c r="W9" s="41">
        <f t="shared" si="3"/>
        <v>0</v>
      </c>
    </row>
    <row r="10" spans="1:23" ht="13" x14ac:dyDescent="0.3">
      <c r="A10" s="23" t="s">
        <v>36</v>
      </c>
      <c r="B10" s="42">
        <v>85145000</v>
      </c>
      <c r="C10" s="42"/>
      <c r="D10" s="42"/>
      <c r="E10" s="42">
        <f t="shared" ref="E10:E41" si="4">$B10      +$C10      +$D10</f>
        <v>85145000</v>
      </c>
      <c r="F10" s="43">
        <v>85145000</v>
      </c>
      <c r="G10" s="44">
        <v>85145000</v>
      </c>
      <c r="H10" s="43">
        <v>17990000</v>
      </c>
      <c r="I10" s="44">
        <v>16513949</v>
      </c>
      <c r="J10" s="43">
        <v>16833000</v>
      </c>
      <c r="K10" s="44">
        <v>21576036</v>
      </c>
      <c r="L10" s="43">
        <v>27980000</v>
      </c>
      <c r="M10" s="44">
        <v>26481946</v>
      </c>
      <c r="N10" s="43"/>
      <c r="O10" s="44"/>
      <c r="P10" s="43">
        <f t="shared" ref="P10:P41" si="5">$H10      +$J10      +$L10      +$N10</f>
        <v>62803000</v>
      </c>
      <c r="Q10" s="44">
        <f t="shared" ref="Q10:Q41" si="6">$I10      +$K10      +$M10      +$O10</f>
        <v>64571931</v>
      </c>
      <c r="R10" s="24">
        <f t="shared" ref="R10:R41" si="7">IF(($J10      =0),0,((($L10      -$J10      )/$J10      )*100))</f>
        <v>66.22111328937207</v>
      </c>
      <c r="S10" s="25">
        <f t="shared" ref="S10:S41" si="8">IF(($K10      =0),0,((($M10      -$K10      )/$K10      )*100))</f>
        <v>22.737772591777286</v>
      </c>
      <c r="T10" s="24">
        <f t="shared" ref="T10:T41" si="9">IF(($E10      =0),0,(($P10      /$E10      )*100))</f>
        <v>73.760056374420103</v>
      </c>
      <c r="U10" s="26">
        <f t="shared" ref="U10:U41" si="10">IF(($E10      =0),0,(($Q10      /$E10      )*100))</f>
        <v>75.837607610546712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40810000</v>
      </c>
      <c r="C13" s="42"/>
      <c r="D13" s="42"/>
      <c r="E13" s="42">
        <f t="shared" si="4"/>
        <v>40810000</v>
      </c>
      <c r="F13" s="43">
        <v>40810000</v>
      </c>
      <c r="G13" s="44">
        <v>40810000</v>
      </c>
      <c r="H13" s="43">
        <v>9225000</v>
      </c>
      <c r="I13" s="44"/>
      <c r="J13" s="43">
        <v>13220000</v>
      </c>
      <c r="K13" s="44"/>
      <c r="L13" s="43">
        <v>14051000</v>
      </c>
      <c r="M13" s="44"/>
      <c r="N13" s="43"/>
      <c r="O13" s="44"/>
      <c r="P13" s="43">
        <f t="shared" si="5"/>
        <v>36496000</v>
      </c>
      <c r="Q13" s="44">
        <f t="shared" si="6"/>
        <v>0</v>
      </c>
      <c r="R13" s="24">
        <f t="shared" si="7"/>
        <v>6.2859304084720122</v>
      </c>
      <c r="S13" s="25">
        <f t="shared" si="8"/>
        <v>0</v>
      </c>
      <c r="T13" s="24">
        <f t="shared" si="9"/>
        <v>89.429061504533209</v>
      </c>
      <c r="U13" s="26">
        <f t="shared" si="10"/>
        <v>0</v>
      </c>
      <c r="V13" s="43">
        <v>149000</v>
      </c>
      <c r="W13" s="44"/>
    </row>
    <row r="14" spans="1:23" ht="13" x14ac:dyDescent="0.3">
      <c r="A14" s="23" t="s">
        <v>40</v>
      </c>
      <c r="B14" s="42">
        <v>10000000</v>
      </c>
      <c r="C14" s="42"/>
      <c r="D14" s="42"/>
      <c r="E14" s="42">
        <f t="shared" si="4"/>
        <v>10000000</v>
      </c>
      <c r="F14" s="43">
        <v>10000000</v>
      </c>
      <c r="G14" s="44">
        <v>10000000</v>
      </c>
      <c r="H14" s="43"/>
      <c r="I14" s="44"/>
      <c r="J14" s="43">
        <v>3388000</v>
      </c>
      <c r="K14" s="44">
        <v>2148810</v>
      </c>
      <c r="L14" s="43"/>
      <c r="M14" s="44"/>
      <c r="N14" s="43"/>
      <c r="O14" s="44"/>
      <c r="P14" s="43">
        <f t="shared" si="5"/>
        <v>3388000</v>
      </c>
      <c r="Q14" s="44">
        <f t="shared" si="6"/>
        <v>2148810</v>
      </c>
      <c r="R14" s="24">
        <f t="shared" si="7"/>
        <v>-100</v>
      </c>
      <c r="S14" s="25">
        <f t="shared" si="8"/>
        <v>-100</v>
      </c>
      <c r="T14" s="24">
        <f t="shared" si="9"/>
        <v>33.879999999999995</v>
      </c>
      <c r="U14" s="26">
        <f t="shared" si="10"/>
        <v>21.488099999999999</v>
      </c>
      <c r="V14" s="43">
        <v>66000</v>
      </c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35260000</v>
      </c>
      <c r="C20" s="42">
        <v>31500000</v>
      </c>
      <c r="D20" s="42"/>
      <c r="E20" s="42">
        <f t="shared" si="4"/>
        <v>66760000</v>
      </c>
      <c r="F20" s="43">
        <v>66760000</v>
      </c>
      <c r="G20" s="44">
        <v>66760000</v>
      </c>
      <c r="H20" s="43"/>
      <c r="I20" s="44"/>
      <c r="J20" s="43">
        <v>13202000</v>
      </c>
      <c r="K20" s="44"/>
      <c r="L20" s="43">
        <v>3953000</v>
      </c>
      <c r="M20" s="44"/>
      <c r="N20" s="43"/>
      <c r="O20" s="44"/>
      <c r="P20" s="43">
        <f t="shared" si="5"/>
        <v>17155000</v>
      </c>
      <c r="Q20" s="44">
        <f t="shared" si="6"/>
        <v>0</v>
      </c>
      <c r="R20" s="24">
        <f t="shared" si="7"/>
        <v>-70.05756703529768</v>
      </c>
      <c r="S20" s="25">
        <f t="shared" si="8"/>
        <v>0</v>
      </c>
      <c r="T20" s="24">
        <f t="shared" si="9"/>
        <v>25.696524865188735</v>
      </c>
      <c r="U20" s="26">
        <f t="shared" si="10"/>
        <v>0</v>
      </c>
      <c r="V20" s="43">
        <v>11732000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9450000</v>
      </c>
      <c r="C28" s="39">
        <f t="shared" si="11"/>
        <v>0</v>
      </c>
      <c r="D28" s="39">
        <f t="shared" si="11"/>
        <v>0</v>
      </c>
      <c r="E28" s="39">
        <f t="shared" si="11"/>
        <v>9450000</v>
      </c>
      <c r="F28" s="40">
        <f t="shared" si="11"/>
        <v>9450000</v>
      </c>
      <c r="G28" s="41">
        <f t="shared" si="11"/>
        <v>9450000</v>
      </c>
      <c r="H28" s="40">
        <f t="shared" si="11"/>
        <v>941000</v>
      </c>
      <c r="I28" s="41">
        <f t="shared" si="11"/>
        <v>-133291</v>
      </c>
      <c r="J28" s="40">
        <f t="shared" si="11"/>
        <v>1433000</v>
      </c>
      <c r="K28" s="41">
        <f t="shared" si="11"/>
        <v>31951626</v>
      </c>
      <c r="L28" s="40">
        <f t="shared" si="11"/>
        <v>674000</v>
      </c>
      <c r="M28" s="41">
        <f t="shared" si="11"/>
        <v>9183160</v>
      </c>
      <c r="N28" s="40">
        <f t="shared" si="11"/>
        <v>0</v>
      </c>
      <c r="O28" s="41">
        <f t="shared" si="11"/>
        <v>0</v>
      </c>
      <c r="P28" s="40">
        <f t="shared" si="11"/>
        <v>3048000</v>
      </c>
      <c r="Q28" s="41">
        <f t="shared" si="11"/>
        <v>41001495</v>
      </c>
      <c r="R28" s="20">
        <f t="shared" si="7"/>
        <v>-52.965806001395677</v>
      </c>
      <c r="S28" s="21">
        <f t="shared" si="8"/>
        <v>-71.25917785842887</v>
      </c>
      <c r="T28" s="20">
        <f t="shared" si="9"/>
        <v>32.253968253968253</v>
      </c>
      <c r="U28" s="22">
        <f t="shared" si="10"/>
        <v>433.87825396825394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1700000</v>
      </c>
      <c r="C31" s="42"/>
      <c r="D31" s="42"/>
      <c r="E31" s="42">
        <f t="shared" si="4"/>
        <v>1700000</v>
      </c>
      <c r="F31" s="43">
        <v>1700000</v>
      </c>
      <c r="G31" s="44">
        <v>1700000</v>
      </c>
      <c r="H31" s="43">
        <v>740000</v>
      </c>
      <c r="I31" s="44">
        <v>756568</v>
      </c>
      <c r="J31" s="43">
        <v>408000</v>
      </c>
      <c r="K31" s="44">
        <v>407937</v>
      </c>
      <c r="L31" s="43">
        <v>150000</v>
      </c>
      <c r="M31" s="44">
        <v>150000</v>
      </c>
      <c r="N31" s="43"/>
      <c r="O31" s="44"/>
      <c r="P31" s="43">
        <f t="shared" si="5"/>
        <v>1298000</v>
      </c>
      <c r="Q31" s="44">
        <f t="shared" si="6"/>
        <v>1314505</v>
      </c>
      <c r="R31" s="24">
        <f t="shared" si="7"/>
        <v>-63.235294117647058</v>
      </c>
      <c r="S31" s="25">
        <f t="shared" si="8"/>
        <v>-63.229616337816871</v>
      </c>
      <c r="T31" s="24">
        <f t="shared" si="9"/>
        <v>76.352941176470594</v>
      </c>
      <c r="U31" s="26">
        <f t="shared" si="10"/>
        <v>77.323823529411754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1750000</v>
      </c>
      <c r="C33" s="42"/>
      <c r="D33" s="42"/>
      <c r="E33" s="42">
        <f t="shared" si="4"/>
        <v>1750000</v>
      </c>
      <c r="F33" s="43">
        <v>1750000</v>
      </c>
      <c r="G33" s="44">
        <v>1750000</v>
      </c>
      <c r="H33" s="43">
        <v>201000</v>
      </c>
      <c r="I33" s="44">
        <v>664119</v>
      </c>
      <c r="J33" s="43">
        <v>1025000</v>
      </c>
      <c r="K33" s="44">
        <v>1007572</v>
      </c>
      <c r="L33" s="43">
        <v>524000</v>
      </c>
      <c r="M33" s="44"/>
      <c r="N33" s="43"/>
      <c r="O33" s="44"/>
      <c r="P33" s="43">
        <f t="shared" si="5"/>
        <v>1750000</v>
      </c>
      <c r="Q33" s="44">
        <f t="shared" si="6"/>
        <v>1671691</v>
      </c>
      <c r="R33" s="24">
        <f t="shared" si="7"/>
        <v>-48.878048780487802</v>
      </c>
      <c r="S33" s="25">
        <f t="shared" si="8"/>
        <v>-100</v>
      </c>
      <c r="T33" s="24">
        <f t="shared" si="9"/>
        <v>100</v>
      </c>
      <c r="U33" s="26">
        <f t="shared" si="10"/>
        <v>95.525199999999998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6000000</v>
      </c>
      <c r="C37" s="42"/>
      <c r="D37" s="42"/>
      <c r="E37" s="42">
        <f t="shared" si="4"/>
        <v>6000000</v>
      </c>
      <c r="F37" s="43">
        <v>6000000</v>
      </c>
      <c r="G37" s="44">
        <v>6000000</v>
      </c>
      <c r="H37" s="43"/>
      <c r="I37" s="44">
        <v>-1553978</v>
      </c>
      <c r="J37" s="43"/>
      <c r="K37" s="44">
        <v>30536117</v>
      </c>
      <c r="L37" s="43"/>
      <c r="M37" s="44">
        <v>9033160</v>
      </c>
      <c r="N37" s="43"/>
      <c r="O37" s="44"/>
      <c r="P37" s="43">
        <f t="shared" si="5"/>
        <v>0</v>
      </c>
      <c r="Q37" s="44">
        <f t="shared" si="6"/>
        <v>38015299</v>
      </c>
      <c r="R37" s="24">
        <f t="shared" si="7"/>
        <v>0</v>
      </c>
      <c r="S37" s="25">
        <f t="shared" si="8"/>
        <v>-70.418111772364512</v>
      </c>
      <c r="T37" s="24">
        <f t="shared" si="9"/>
        <v>0</v>
      </c>
      <c r="U37" s="26">
        <f t="shared" si="10"/>
        <v>633.58831666666674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15116000</v>
      </c>
      <c r="C43" s="45">
        <f t="shared" si="20"/>
        <v>0</v>
      </c>
      <c r="D43" s="45">
        <f t="shared" si="20"/>
        <v>0</v>
      </c>
      <c r="E43" s="45">
        <f t="shared" si="20"/>
        <v>15116000</v>
      </c>
      <c r="F43" s="46">
        <f t="shared" si="20"/>
        <v>13835000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15116000</v>
      </c>
      <c r="C44" s="39">
        <f t="shared" si="22"/>
        <v>0</v>
      </c>
      <c r="D44" s="39">
        <f t="shared" si="22"/>
        <v>0</v>
      </c>
      <c r="E44" s="39">
        <f t="shared" si="22"/>
        <v>15116000</v>
      </c>
      <c r="F44" s="40">
        <f t="shared" si="22"/>
        <v>13835000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14116000</v>
      </c>
      <c r="C46" s="42"/>
      <c r="D46" s="42"/>
      <c r="E46" s="42">
        <f t="shared" si="13"/>
        <v>14116000</v>
      </c>
      <c r="F46" s="43">
        <v>12835000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195781000</v>
      </c>
      <c r="C61" s="39">
        <f t="shared" si="26"/>
        <v>31500000</v>
      </c>
      <c r="D61" s="39">
        <f t="shared" si="26"/>
        <v>0</v>
      </c>
      <c r="E61" s="39">
        <f t="shared" si="26"/>
        <v>227281000</v>
      </c>
      <c r="F61" s="40">
        <f t="shared" si="26"/>
        <v>226000000</v>
      </c>
      <c r="G61" s="41">
        <f t="shared" si="26"/>
        <v>212165000</v>
      </c>
      <c r="H61" s="40">
        <f t="shared" si="26"/>
        <v>28156000</v>
      </c>
      <c r="I61" s="41">
        <f t="shared" si="26"/>
        <v>16380658</v>
      </c>
      <c r="J61" s="40">
        <f t="shared" si="26"/>
        <v>48076000</v>
      </c>
      <c r="K61" s="41">
        <f t="shared" si="26"/>
        <v>55676472</v>
      </c>
      <c r="L61" s="40">
        <f t="shared" si="26"/>
        <v>46658000</v>
      </c>
      <c r="M61" s="41">
        <f t="shared" si="26"/>
        <v>35665106</v>
      </c>
      <c r="N61" s="40">
        <f t="shared" si="26"/>
        <v>0</v>
      </c>
      <c r="O61" s="41">
        <f t="shared" si="26"/>
        <v>0</v>
      </c>
      <c r="P61" s="40">
        <f t="shared" si="26"/>
        <v>122890000</v>
      </c>
      <c r="Q61" s="41">
        <f t="shared" si="26"/>
        <v>107722236</v>
      </c>
      <c r="R61" s="20">
        <f t="shared" si="16"/>
        <v>-2.9494966303353025</v>
      </c>
      <c r="S61" s="21">
        <f t="shared" si="17"/>
        <v>-35.942230678696738</v>
      </c>
      <c r="T61" s="20">
        <f t="shared" si="18"/>
        <v>54.069631865400105</v>
      </c>
      <c r="U61" s="22">
        <f t="shared" si="19"/>
        <v>47.396058623466111</v>
      </c>
      <c r="V61" s="40">
        <f t="shared" ref="V61:W61" si="27">+V8+V43</f>
        <v>11947000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195781000</v>
      </c>
      <c r="C65" s="48">
        <f t="shared" si="30"/>
        <v>31500000</v>
      </c>
      <c r="D65" s="48">
        <f t="shared" si="30"/>
        <v>0</v>
      </c>
      <c r="E65" s="48">
        <f t="shared" si="30"/>
        <v>227281000</v>
      </c>
      <c r="F65" s="49">
        <f t="shared" si="30"/>
        <v>226000000</v>
      </c>
      <c r="G65" s="50">
        <f t="shared" si="30"/>
        <v>212165000</v>
      </c>
      <c r="H65" s="49">
        <f t="shared" si="30"/>
        <v>28156000</v>
      </c>
      <c r="I65" s="50">
        <f t="shared" si="30"/>
        <v>16380658</v>
      </c>
      <c r="J65" s="49">
        <f t="shared" si="30"/>
        <v>48076000</v>
      </c>
      <c r="K65" s="50">
        <f t="shared" si="30"/>
        <v>55676472</v>
      </c>
      <c r="L65" s="49">
        <f t="shared" si="30"/>
        <v>46658000</v>
      </c>
      <c r="M65" s="51">
        <f t="shared" si="30"/>
        <v>35665106</v>
      </c>
      <c r="N65" s="49">
        <f t="shared" si="30"/>
        <v>0</v>
      </c>
      <c r="O65" s="50">
        <f t="shared" si="30"/>
        <v>0</v>
      </c>
      <c r="P65" s="49">
        <f t="shared" si="30"/>
        <v>122890000</v>
      </c>
      <c r="Q65" s="50">
        <f t="shared" si="30"/>
        <v>107722236</v>
      </c>
      <c r="R65" s="34">
        <f t="shared" si="16"/>
        <v>-2.9494966303353025</v>
      </c>
      <c r="S65" s="35">
        <f t="shared" si="17"/>
        <v>-35.942230678696738</v>
      </c>
      <c r="T65" s="34">
        <f t="shared" si="18"/>
        <v>54.069631865400105</v>
      </c>
      <c r="U65" s="35">
        <f t="shared" si="19"/>
        <v>47.396058623466111</v>
      </c>
      <c r="V65" s="49">
        <f>+V61+V62</f>
        <v>11947000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103096000</v>
      </c>
      <c r="C8" s="36">
        <f t="shared" si="0"/>
        <v>32000000</v>
      </c>
      <c r="D8" s="36">
        <f t="shared" si="0"/>
        <v>0</v>
      </c>
      <c r="E8" s="36">
        <f t="shared" si="0"/>
        <v>135096000</v>
      </c>
      <c r="F8" s="37">
        <f t="shared" si="0"/>
        <v>135096000</v>
      </c>
      <c r="G8" s="38">
        <f t="shared" si="0"/>
        <v>135096000</v>
      </c>
      <c r="H8" s="37">
        <f t="shared" si="0"/>
        <v>28654000</v>
      </c>
      <c r="I8" s="38">
        <f t="shared" si="0"/>
        <v>48988969</v>
      </c>
      <c r="J8" s="37">
        <f t="shared" si="0"/>
        <v>21739000</v>
      </c>
      <c r="K8" s="38">
        <f t="shared" si="0"/>
        <v>13282237</v>
      </c>
      <c r="L8" s="37">
        <f t="shared" si="0"/>
        <v>17254000</v>
      </c>
      <c r="M8" s="38">
        <f t="shared" si="0"/>
        <v>4143457</v>
      </c>
      <c r="N8" s="37">
        <f t="shared" si="0"/>
        <v>0</v>
      </c>
      <c r="O8" s="38">
        <f t="shared" si="0"/>
        <v>0</v>
      </c>
      <c r="P8" s="37">
        <f t="shared" si="0"/>
        <v>67647000</v>
      </c>
      <c r="Q8" s="38">
        <f t="shared" si="0"/>
        <v>66414663</v>
      </c>
      <c r="R8" s="16">
        <f>IF(($J8       =0),0,((($L8       -$J8       )/$J8       )*100))</f>
        <v>-20.63112378674272</v>
      </c>
      <c r="S8" s="17">
        <f>IF(($K8       =0),0,((($M8       -$K8       )/$K8       )*100))</f>
        <v>-68.804524418590034</v>
      </c>
      <c r="T8" s="16">
        <f>IF(($E8       =0),0,(($P8       /$E8       )*100))</f>
        <v>50.07328122224196</v>
      </c>
      <c r="U8" s="18">
        <f>IF(($E8       =0),0,(($Q8       /$E8       )*100))</f>
        <v>49.161087670989517</v>
      </c>
      <c r="V8" s="37">
        <f t="shared" ref="V8:W8" si="1">+V9+V28</f>
        <v>4064000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98814000</v>
      </c>
      <c r="C9" s="39">
        <f t="shared" si="2"/>
        <v>32000000</v>
      </c>
      <c r="D9" s="39">
        <f t="shared" si="2"/>
        <v>0</v>
      </c>
      <c r="E9" s="39">
        <f t="shared" si="2"/>
        <v>130814000</v>
      </c>
      <c r="F9" s="40">
        <f t="shared" si="2"/>
        <v>130814000</v>
      </c>
      <c r="G9" s="41">
        <f t="shared" si="2"/>
        <v>130814000</v>
      </c>
      <c r="H9" s="40">
        <f t="shared" si="2"/>
        <v>26840000</v>
      </c>
      <c r="I9" s="41">
        <f t="shared" si="2"/>
        <v>47130042</v>
      </c>
      <c r="J9" s="40">
        <f t="shared" si="2"/>
        <v>21382000</v>
      </c>
      <c r="K9" s="41">
        <f t="shared" si="2"/>
        <v>12537239</v>
      </c>
      <c r="L9" s="40">
        <f t="shared" si="2"/>
        <v>16677000</v>
      </c>
      <c r="M9" s="41">
        <f t="shared" si="2"/>
        <v>3158094</v>
      </c>
      <c r="N9" s="40">
        <f t="shared" si="2"/>
        <v>0</v>
      </c>
      <c r="O9" s="41">
        <f t="shared" si="2"/>
        <v>0</v>
      </c>
      <c r="P9" s="40">
        <f t="shared" si="2"/>
        <v>64899000</v>
      </c>
      <c r="Q9" s="41">
        <f t="shared" si="2"/>
        <v>62825375</v>
      </c>
      <c r="R9" s="20">
        <f>IF(($J9       =0),0,((($L9       -$J9       )/$J9       )*100))</f>
        <v>-22.004489757740156</v>
      </c>
      <c r="S9" s="21">
        <f>IF(($K9       =0),0,((($M9       -$K9       )/$K9       )*100))</f>
        <v>-74.810291165383376</v>
      </c>
      <c r="T9" s="20">
        <f>IF(($E9       =0),0,(($P9       /$E9       )*100))</f>
        <v>49.611662360297828</v>
      </c>
      <c r="U9" s="22">
        <f>IF(($E9       =0),0,(($Q9       /$E9       )*100))</f>
        <v>48.026491812802909</v>
      </c>
      <c r="V9" s="40">
        <f t="shared" ref="V9:W9" si="3">SUM(V10:V27)</f>
        <v>4064000</v>
      </c>
      <c r="W9" s="41">
        <f t="shared" si="3"/>
        <v>0</v>
      </c>
    </row>
    <row r="10" spans="1:23" ht="13" x14ac:dyDescent="0.3">
      <c r="A10" s="23" t="s">
        <v>36</v>
      </c>
      <c r="B10" s="42">
        <v>54377000</v>
      </c>
      <c r="C10" s="42"/>
      <c r="D10" s="42"/>
      <c r="E10" s="42">
        <f t="shared" ref="E10:E41" si="4">$B10      +$C10      +$D10</f>
        <v>54377000</v>
      </c>
      <c r="F10" s="43">
        <v>54377000</v>
      </c>
      <c r="G10" s="44">
        <v>54377000</v>
      </c>
      <c r="H10" s="43">
        <v>18348000</v>
      </c>
      <c r="I10" s="44">
        <v>38637469</v>
      </c>
      <c r="J10" s="43">
        <v>18114000</v>
      </c>
      <c r="K10" s="44">
        <v>10365924</v>
      </c>
      <c r="L10" s="43">
        <v>6456000</v>
      </c>
      <c r="M10" s="44">
        <v>3158094</v>
      </c>
      <c r="N10" s="43"/>
      <c r="O10" s="44"/>
      <c r="P10" s="43">
        <f t="shared" ref="P10:P41" si="5">$H10      +$J10      +$L10      +$N10</f>
        <v>42918000</v>
      </c>
      <c r="Q10" s="44">
        <f t="shared" ref="Q10:Q41" si="6">$I10      +$K10      +$M10      +$O10</f>
        <v>52161487</v>
      </c>
      <c r="R10" s="24">
        <f t="shared" ref="R10:R41" si="7">IF(($J10      =0),0,((($L10      -$J10      )/$J10      )*100))</f>
        <v>-64.359059291156001</v>
      </c>
      <c r="S10" s="25">
        <f t="shared" ref="S10:S41" si="8">IF(($K10      =0),0,((($M10      -$K10      )/$K10      )*100))</f>
        <v>-69.533888151215464</v>
      </c>
      <c r="T10" s="24">
        <f t="shared" ref="T10:T41" si="9">IF(($E10      =0),0,(($P10      /$E10      )*100))</f>
        <v>78.926752119462279</v>
      </c>
      <c r="U10" s="26">
        <f t="shared" ref="U10:U41" si="10">IF(($E10      =0),0,(($Q10      /$E10      )*100))</f>
        <v>95.92564319473307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19400000</v>
      </c>
      <c r="C13" s="42"/>
      <c r="D13" s="42"/>
      <c r="E13" s="42">
        <f t="shared" si="4"/>
        <v>19400000</v>
      </c>
      <c r="F13" s="43">
        <v>19400000</v>
      </c>
      <c r="G13" s="44">
        <v>19400000</v>
      </c>
      <c r="H13" s="43">
        <v>8492000</v>
      </c>
      <c r="I13" s="44">
        <v>8492573</v>
      </c>
      <c r="J13" s="43">
        <v>2172000</v>
      </c>
      <c r="K13" s="44">
        <v>2171315</v>
      </c>
      <c r="L13" s="43">
        <v>4067000</v>
      </c>
      <c r="M13" s="44"/>
      <c r="N13" s="43"/>
      <c r="O13" s="44"/>
      <c r="P13" s="43">
        <f t="shared" si="5"/>
        <v>14731000</v>
      </c>
      <c r="Q13" s="44">
        <f t="shared" si="6"/>
        <v>10663888</v>
      </c>
      <c r="R13" s="24">
        <f t="shared" si="7"/>
        <v>87.246777163904227</v>
      </c>
      <c r="S13" s="25">
        <f t="shared" si="8"/>
        <v>-100</v>
      </c>
      <c r="T13" s="24">
        <f t="shared" si="9"/>
        <v>75.932989690721655</v>
      </c>
      <c r="U13" s="26">
        <f t="shared" si="10"/>
        <v>54.96849484536083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25037000</v>
      </c>
      <c r="C20" s="42">
        <v>32000000</v>
      </c>
      <c r="D20" s="42"/>
      <c r="E20" s="42">
        <f t="shared" si="4"/>
        <v>57037000</v>
      </c>
      <c r="F20" s="43">
        <v>57037000</v>
      </c>
      <c r="G20" s="44">
        <v>57037000</v>
      </c>
      <c r="H20" s="43"/>
      <c r="I20" s="44"/>
      <c r="J20" s="43">
        <v>1096000</v>
      </c>
      <c r="K20" s="44"/>
      <c r="L20" s="43">
        <v>6154000</v>
      </c>
      <c r="M20" s="44"/>
      <c r="N20" s="43"/>
      <c r="O20" s="44"/>
      <c r="P20" s="43">
        <f t="shared" si="5"/>
        <v>7250000</v>
      </c>
      <c r="Q20" s="44">
        <f t="shared" si="6"/>
        <v>0</v>
      </c>
      <c r="R20" s="24">
        <f t="shared" si="7"/>
        <v>461.49635036496352</v>
      </c>
      <c r="S20" s="25">
        <f t="shared" si="8"/>
        <v>0</v>
      </c>
      <c r="T20" s="24">
        <f t="shared" si="9"/>
        <v>12.711047214965724</v>
      </c>
      <c r="U20" s="26">
        <f t="shared" si="10"/>
        <v>0</v>
      </c>
      <c r="V20" s="43">
        <v>4064000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4282000</v>
      </c>
      <c r="C28" s="39">
        <f t="shared" si="11"/>
        <v>0</v>
      </c>
      <c r="D28" s="39">
        <f t="shared" si="11"/>
        <v>0</v>
      </c>
      <c r="E28" s="39">
        <f t="shared" si="11"/>
        <v>4282000</v>
      </c>
      <c r="F28" s="40">
        <f t="shared" si="11"/>
        <v>4282000</v>
      </c>
      <c r="G28" s="41">
        <f t="shared" si="11"/>
        <v>4282000</v>
      </c>
      <c r="H28" s="40">
        <f t="shared" si="11"/>
        <v>1814000</v>
      </c>
      <c r="I28" s="41">
        <f t="shared" si="11"/>
        <v>1858927</v>
      </c>
      <c r="J28" s="40">
        <f t="shared" si="11"/>
        <v>357000</v>
      </c>
      <c r="K28" s="41">
        <f t="shared" si="11"/>
        <v>744998</v>
      </c>
      <c r="L28" s="40">
        <f t="shared" si="11"/>
        <v>577000</v>
      </c>
      <c r="M28" s="41">
        <f t="shared" si="11"/>
        <v>985363</v>
      </c>
      <c r="N28" s="40">
        <f t="shared" si="11"/>
        <v>0</v>
      </c>
      <c r="O28" s="41">
        <f t="shared" si="11"/>
        <v>0</v>
      </c>
      <c r="P28" s="40">
        <f t="shared" si="11"/>
        <v>2748000</v>
      </c>
      <c r="Q28" s="41">
        <f t="shared" si="11"/>
        <v>3589288</v>
      </c>
      <c r="R28" s="20">
        <f t="shared" si="7"/>
        <v>61.624649859943979</v>
      </c>
      <c r="S28" s="21">
        <f t="shared" si="8"/>
        <v>32.263845003610747</v>
      </c>
      <c r="T28" s="20">
        <f t="shared" si="9"/>
        <v>64.175618869687057</v>
      </c>
      <c r="U28" s="22">
        <f t="shared" si="10"/>
        <v>83.822699673049968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1358000</v>
      </c>
      <c r="I31" s="44">
        <v>1077200</v>
      </c>
      <c r="J31" s="43">
        <v>317000</v>
      </c>
      <c r="K31" s="44">
        <v>316932</v>
      </c>
      <c r="L31" s="43">
        <v>64000</v>
      </c>
      <c r="M31" s="44">
        <v>228303</v>
      </c>
      <c r="N31" s="43"/>
      <c r="O31" s="44"/>
      <c r="P31" s="43">
        <f t="shared" si="5"/>
        <v>1739000</v>
      </c>
      <c r="Q31" s="44">
        <f t="shared" si="6"/>
        <v>1622435</v>
      </c>
      <c r="R31" s="24">
        <f t="shared" si="7"/>
        <v>-79.810725552050471</v>
      </c>
      <c r="S31" s="25">
        <f t="shared" si="8"/>
        <v>-27.96467381015486</v>
      </c>
      <c r="T31" s="24">
        <f t="shared" si="9"/>
        <v>75.608695652173921</v>
      </c>
      <c r="U31" s="26">
        <f t="shared" si="10"/>
        <v>70.540652173913045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1982000</v>
      </c>
      <c r="C33" s="42"/>
      <c r="D33" s="42"/>
      <c r="E33" s="42">
        <f t="shared" si="4"/>
        <v>1982000</v>
      </c>
      <c r="F33" s="43">
        <v>1982000</v>
      </c>
      <c r="G33" s="44">
        <v>1982000</v>
      </c>
      <c r="H33" s="43">
        <v>456000</v>
      </c>
      <c r="I33" s="44">
        <v>781727</v>
      </c>
      <c r="J33" s="43">
        <v>40000</v>
      </c>
      <c r="K33" s="44">
        <v>428066</v>
      </c>
      <c r="L33" s="43">
        <v>513000</v>
      </c>
      <c r="M33" s="44">
        <v>757060</v>
      </c>
      <c r="N33" s="43"/>
      <c r="O33" s="44"/>
      <c r="P33" s="43">
        <f t="shared" si="5"/>
        <v>1009000</v>
      </c>
      <c r="Q33" s="44">
        <f t="shared" si="6"/>
        <v>1966853</v>
      </c>
      <c r="R33" s="24">
        <f t="shared" si="7"/>
        <v>1182.5</v>
      </c>
      <c r="S33" s="25">
        <f t="shared" si="8"/>
        <v>76.855905397765767</v>
      </c>
      <c r="T33" s="24">
        <f t="shared" si="9"/>
        <v>50.908173562058522</v>
      </c>
      <c r="U33" s="26">
        <f t="shared" si="10"/>
        <v>99.235771947527752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26888000</v>
      </c>
      <c r="C43" s="45">
        <f t="shared" si="20"/>
        <v>0</v>
      </c>
      <c r="D43" s="45">
        <f t="shared" si="20"/>
        <v>0</v>
      </c>
      <c r="E43" s="45">
        <f t="shared" si="20"/>
        <v>26888000</v>
      </c>
      <c r="F43" s="46">
        <f t="shared" si="20"/>
        <v>24447000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26888000</v>
      </c>
      <c r="C44" s="39">
        <f t="shared" si="22"/>
        <v>0</v>
      </c>
      <c r="D44" s="39">
        <f t="shared" si="22"/>
        <v>0</v>
      </c>
      <c r="E44" s="39">
        <f t="shared" si="22"/>
        <v>26888000</v>
      </c>
      <c r="F44" s="40">
        <f t="shared" si="22"/>
        <v>24447000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26888000</v>
      </c>
      <c r="C46" s="42"/>
      <c r="D46" s="42"/>
      <c r="E46" s="42">
        <f t="shared" si="13"/>
        <v>26888000</v>
      </c>
      <c r="F46" s="43">
        <v>24447000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129984000</v>
      </c>
      <c r="C61" s="39">
        <f t="shared" si="26"/>
        <v>32000000</v>
      </c>
      <c r="D61" s="39">
        <f t="shared" si="26"/>
        <v>0</v>
      </c>
      <c r="E61" s="39">
        <f t="shared" si="26"/>
        <v>161984000</v>
      </c>
      <c r="F61" s="40">
        <f t="shared" si="26"/>
        <v>159543000</v>
      </c>
      <c r="G61" s="41">
        <f t="shared" si="26"/>
        <v>135096000</v>
      </c>
      <c r="H61" s="40">
        <f t="shared" si="26"/>
        <v>28654000</v>
      </c>
      <c r="I61" s="41">
        <f t="shared" si="26"/>
        <v>48988969</v>
      </c>
      <c r="J61" s="40">
        <f t="shared" si="26"/>
        <v>21739000</v>
      </c>
      <c r="K61" s="41">
        <f t="shared" si="26"/>
        <v>13282237</v>
      </c>
      <c r="L61" s="40">
        <f t="shared" si="26"/>
        <v>17254000</v>
      </c>
      <c r="M61" s="41">
        <f t="shared" si="26"/>
        <v>4143457</v>
      </c>
      <c r="N61" s="40">
        <f t="shared" si="26"/>
        <v>0</v>
      </c>
      <c r="O61" s="41">
        <f t="shared" si="26"/>
        <v>0</v>
      </c>
      <c r="P61" s="40">
        <f t="shared" si="26"/>
        <v>67647000</v>
      </c>
      <c r="Q61" s="41">
        <f t="shared" si="26"/>
        <v>66414663</v>
      </c>
      <c r="R61" s="20">
        <f t="shared" si="16"/>
        <v>-20.63112378674272</v>
      </c>
      <c r="S61" s="21">
        <f t="shared" si="17"/>
        <v>-68.804524418590034</v>
      </c>
      <c r="T61" s="20">
        <f t="shared" si="18"/>
        <v>41.761532003160809</v>
      </c>
      <c r="U61" s="22">
        <f t="shared" si="19"/>
        <v>41.00075501284077</v>
      </c>
      <c r="V61" s="40">
        <f t="shared" ref="V61:W61" si="27">+V8+V43</f>
        <v>4064000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129984000</v>
      </c>
      <c r="C65" s="48">
        <f t="shared" si="30"/>
        <v>32000000</v>
      </c>
      <c r="D65" s="48">
        <f t="shared" si="30"/>
        <v>0</v>
      </c>
      <c r="E65" s="48">
        <f t="shared" si="30"/>
        <v>161984000</v>
      </c>
      <c r="F65" s="49">
        <f t="shared" si="30"/>
        <v>159543000</v>
      </c>
      <c r="G65" s="50">
        <f t="shared" si="30"/>
        <v>135096000</v>
      </c>
      <c r="H65" s="49">
        <f t="shared" si="30"/>
        <v>28654000</v>
      </c>
      <c r="I65" s="50">
        <f t="shared" si="30"/>
        <v>48988969</v>
      </c>
      <c r="J65" s="49">
        <f t="shared" si="30"/>
        <v>21739000</v>
      </c>
      <c r="K65" s="50">
        <f t="shared" si="30"/>
        <v>13282237</v>
      </c>
      <c r="L65" s="49">
        <f t="shared" si="30"/>
        <v>17254000</v>
      </c>
      <c r="M65" s="51">
        <f t="shared" si="30"/>
        <v>4143457</v>
      </c>
      <c r="N65" s="49">
        <f t="shared" si="30"/>
        <v>0</v>
      </c>
      <c r="O65" s="50">
        <f t="shared" si="30"/>
        <v>0</v>
      </c>
      <c r="P65" s="49">
        <f t="shared" si="30"/>
        <v>67647000</v>
      </c>
      <c r="Q65" s="50">
        <f t="shared" si="30"/>
        <v>66414663</v>
      </c>
      <c r="R65" s="34">
        <f t="shared" si="16"/>
        <v>-20.63112378674272</v>
      </c>
      <c r="S65" s="35">
        <f t="shared" si="17"/>
        <v>-68.804524418590034</v>
      </c>
      <c r="T65" s="34">
        <f t="shared" si="18"/>
        <v>41.761532003160809</v>
      </c>
      <c r="U65" s="35">
        <f t="shared" si="19"/>
        <v>41.00075501284077</v>
      </c>
      <c r="V65" s="49">
        <f>+V61+V62</f>
        <v>4064000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175299000</v>
      </c>
      <c r="C8" s="36">
        <f t="shared" si="0"/>
        <v>50000000</v>
      </c>
      <c r="D8" s="36">
        <f t="shared" si="0"/>
        <v>0</v>
      </c>
      <c r="E8" s="36">
        <f t="shared" si="0"/>
        <v>225299000</v>
      </c>
      <c r="F8" s="37">
        <f t="shared" si="0"/>
        <v>225299000</v>
      </c>
      <c r="G8" s="38">
        <f t="shared" si="0"/>
        <v>222699000</v>
      </c>
      <c r="H8" s="37">
        <f t="shared" si="0"/>
        <v>43965000</v>
      </c>
      <c r="I8" s="38">
        <f t="shared" si="0"/>
        <v>64653117</v>
      </c>
      <c r="J8" s="37">
        <f t="shared" si="0"/>
        <v>29681000</v>
      </c>
      <c r="K8" s="38">
        <f t="shared" si="0"/>
        <v>47761480</v>
      </c>
      <c r="L8" s="37">
        <f t="shared" si="0"/>
        <v>33727000</v>
      </c>
      <c r="M8" s="38">
        <f t="shared" si="0"/>
        <v>31490706</v>
      </c>
      <c r="N8" s="37">
        <f t="shared" si="0"/>
        <v>0</v>
      </c>
      <c r="O8" s="38">
        <f t="shared" si="0"/>
        <v>0</v>
      </c>
      <c r="P8" s="37">
        <f t="shared" si="0"/>
        <v>107373000</v>
      </c>
      <c r="Q8" s="38">
        <f t="shared" si="0"/>
        <v>143905303</v>
      </c>
      <c r="R8" s="16">
        <f>IF(($J8       =0),0,((($L8       -$J8       )/$J8       )*100))</f>
        <v>13.631616185438498</v>
      </c>
      <c r="S8" s="17">
        <f>IF(($K8       =0),0,((($M8       -$K8       )/$K8       )*100))</f>
        <v>-34.066729087959587</v>
      </c>
      <c r="T8" s="16">
        <f>IF(($E8       =0),0,(($P8       /$E8       )*100))</f>
        <v>47.658001145144894</v>
      </c>
      <c r="U8" s="18">
        <f>IF(($E8       =0),0,(($Q8       /$E8       )*100))</f>
        <v>63.873032281545861</v>
      </c>
      <c r="V8" s="37">
        <f t="shared" ref="V8:W8" si="1">+V9+V28</f>
        <v>4682000</v>
      </c>
      <c r="W8" s="38">
        <f t="shared" si="1"/>
        <v>4267000</v>
      </c>
    </row>
    <row r="9" spans="1:23" ht="13" x14ac:dyDescent="0.3">
      <c r="A9" s="19" t="s">
        <v>35</v>
      </c>
      <c r="B9" s="39">
        <f t="shared" ref="B9:Q9" si="2">SUM(B10:B27)</f>
        <v>153565000</v>
      </c>
      <c r="C9" s="39">
        <f t="shared" si="2"/>
        <v>50000000</v>
      </c>
      <c r="D9" s="39">
        <f t="shared" si="2"/>
        <v>0</v>
      </c>
      <c r="E9" s="39">
        <f t="shared" si="2"/>
        <v>203565000</v>
      </c>
      <c r="F9" s="40">
        <f t="shared" si="2"/>
        <v>203565000</v>
      </c>
      <c r="G9" s="41">
        <f t="shared" si="2"/>
        <v>200965000</v>
      </c>
      <c r="H9" s="40">
        <f t="shared" si="2"/>
        <v>41175000</v>
      </c>
      <c r="I9" s="41">
        <f t="shared" si="2"/>
        <v>61047982</v>
      </c>
      <c r="J9" s="40">
        <f t="shared" si="2"/>
        <v>26168000</v>
      </c>
      <c r="K9" s="41">
        <f t="shared" si="2"/>
        <v>45058338</v>
      </c>
      <c r="L9" s="40">
        <f t="shared" si="2"/>
        <v>25697000</v>
      </c>
      <c r="M9" s="41">
        <f t="shared" si="2"/>
        <v>18547100</v>
      </c>
      <c r="N9" s="40">
        <f t="shared" si="2"/>
        <v>0</v>
      </c>
      <c r="O9" s="41">
        <f t="shared" si="2"/>
        <v>0</v>
      </c>
      <c r="P9" s="40">
        <f t="shared" si="2"/>
        <v>93040000</v>
      </c>
      <c r="Q9" s="41">
        <f t="shared" si="2"/>
        <v>124653420</v>
      </c>
      <c r="R9" s="20">
        <f>IF(($J9       =0),0,((($L9       -$J9       )/$J9       )*100))</f>
        <v>-1.7999082849281565</v>
      </c>
      <c r="S9" s="21">
        <f>IF(($K9       =0),0,((($M9       -$K9       )/$K9       )*100))</f>
        <v>-58.837585176799024</v>
      </c>
      <c r="T9" s="20">
        <f>IF(($E9       =0),0,(($P9       /$E9       )*100))</f>
        <v>45.705302974479892</v>
      </c>
      <c r="U9" s="22">
        <f>IF(($E9       =0),0,(($Q9       /$E9       )*100))</f>
        <v>61.235192690295484</v>
      </c>
      <c r="V9" s="40">
        <f t="shared" ref="V9:W9" si="3">SUM(V10:V27)</f>
        <v>4682000</v>
      </c>
      <c r="W9" s="41">
        <f t="shared" si="3"/>
        <v>4267000</v>
      </c>
    </row>
    <row r="10" spans="1:23" ht="13" x14ac:dyDescent="0.3">
      <c r="A10" s="23" t="s">
        <v>36</v>
      </c>
      <c r="B10" s="42">
        <v>107297000</v>
      </c>
      <c r="C10" s="42"/>
      <c r="D10" s="42"/>
      <c r="E10" s="42">
        <f t="shared" ref="E10:E41" si="4">$B10      +$C10      +$D10</f>
        <v>107297000</v>
      </c>
      <c r="F10" s="43">
        <v>107297000</v>
      </c>
      <c r="G10" s="44">
        <v>107297000</v>
      </c>
      <c r="H10" s="43">
        <v>36060000</v>
      </c>
      <c r="I10" s="44">
        <v>43299348</v>
      </c>
      <c r="J10" s="43">
        <v>24781000</v>
      </c>
      <c r="K10" s="44">
        <v>24072878</v>
      </c>
      <c r="L10" s="43">
        <v>12431000</v>
      </c>
      <c r="M10" s="44">
        <v>9123220</v>
      </c>
      <c r="N10" s="43"/>
      <c r="O10" s="44"/>
      <c r="P10" s="43">
        <f t="shared" ref="P10:P41" si="5">$H10      +$J10      +$L10      +$N10</f>
        <v>73272000</v>
      </c>
      <c r="Q10" s="44">
        <f t="shared" ref="Q10:Q41" si="6">$I10      +$K10      +$M10      +$O10</f>
        <v>76495446</v>
      </c>
      <c r="R10" s="24">
        <f t="shared" ref="R10:R41" si="7">IF(($J10      =0),0,((($L10      -$J10      )/$J10      )*100))</f>
        <v>-49.836568338646543</v>
      </c>
      <c r="S10" s="25">
        <f t="shared" ref="S10:S41" si="8">IF(($K10      =0),0,((($M10      -$K10      )/$K10      )*100))</f>
        <v>-62.101664786404022</v>
      </c>
      <c r="T10" s="24">
        <f t="shared" ref="T10:T41" si="9">IF(($E10      =0),0,(($P10      /$E10      )*100))</f>
        <v>68.288954956802144</v>
      </c>
      <c r="U10" s="26">
        <f t="shared" ref="U10:U41" si="10">IF(($E10      =0),0,(($Q10      /$E10      )*100))</f>
        <v>71.293182474812895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4480000</v>
      </c>
      <c r="C13" s="42"/>
      <c r="D13" s="42"/>
      <c r="E13" s="42">
        <f t="shared" si="4"/>
        <v>4480000</v>
      </c>
      <c r="F13" s="43">
        <v>4480000</v>
      </c>
      <c r="G13" s="44">
        <v>4480000</v>
      </c>
      <c r="H13" s="43">
        <v>1525000</v>
      </c>
      <c r="I13" s="44">
        <v>1525013</v>
      </c>
      <c r="J13" s="43">
        <v>1387000</v>
      </c>
      <c r="K13" s="44">
        <v>1713082</v>
      </c>
      <c r="L13" s="43">
        <v>613000</v>
      </c>
      <c r="M13" s="44">
        <v>1218813</v>
      </c>
      <c r="N13" s="43"/>
      <c r="O13" s="44"/>
      <c r="P13" s="43">
        <f t="shared" si="5"/>
        <v>3525000</v>
      </c>
      <c r="Q13" s="44">
        <f t="shared" si="6"/>
        <v>4456908</v>
      </c>
      <c r="R13" s="24">
        <f t="shared" si="7"/>
        <v>-55.803893294881036</v>
      </c>
      <c r="S13" s="25">
        <f t="shared" si="8"/>
        <v>-28.852617679714104</v>
      </c>
      <c r="T13" s="24">
        <f t="shared" si="9"/>
        <v>78.683035714285708</v>
      </c>
      <c r="U13" s="26">
        <f t="shared" si="10"/>
        <v>99.484553571428563</v>
      </c>
      <c r="V13" s="43"/>
      <c r="W13" s="44"/>
    </row>
    <row r="14" spans="1:23" ht="13" x14ac:dyDescent="0.3">
      <c r="A14" s="23" t="s">
        <v>40</v>
      </c>
      <c r="B14" s="42">
        <v>2600000</v>
      </c>
      <c r="C14" s="42"/>
      <c r="D14" s="42"/>
      <c r="E14" s="42">
        <f t="shared" si="4"/>
        <v>2600000</v>
      </c>
      <c r="F14" s="43">
        <v>2600000</v>
      </c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39188000</v>
      </c>
      <c r="C20" s="42">
        <v>50000000</v>
      </c>
      <c r="D20" s="42"/>
      <c r="E20" s="42">
        <f t="shared" si="4"/>
        <v>89188000</v>
      </c>
      <c r="F20" s="43">
        <v>89188000</v>
      </c>
      <c r="G20" s="44">
        <v>89188000</v>
      </c>
      <c r="H20" s="43">
        <v>3590000</v>
      </c>
      <c r="I20" s="44">
        <v>16223621</v>
      </c>
      <c r="J20" s="43"/>
      <c r="K20" s="44">
        <v>19272378</v>
      </c>
      <c r="L20" s="43">
        <v>12653000</v>
      </c>
      <c r="M20" s="44">
        <v>8205067</v>
      </c>
      <c r="N20" s="43"/>
      <c r="O20" s="44"/>
      <c r="P20" s="43">
        <f t="shared" si="5"/>
        <v>16243000</v>
      </c>
      <c r="Q20" s="44">
        <f t="shared" si="6"/>
        <v>43701066</v>
      </c>
      <c r="R20" s="24">
        <f t="shared" si="7"/>
        <v>0</v>
      </c>
      <c r="S20" s="25">
        <f t="shared" si="8"/>
        <v>-57.425767593391953</v>
      </c>
      <c r="T20" s="24">
        <f t="shared" si="9"/>
        <v>18.212091312732653</v>
      </c>
      <c r="U20" s="26">
        <f t="shared" si="10"/>
        <v>48.998818226667261</v>
      </c>
      <c r="V20" s="43">
        <v>4682000</v>
      </c>
      <c r="W20" s="44">
        <v>4267000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21734000</v>
      </c>
      <c r="C28" s="39">
        <f t="shared" si="11"/>
        <v>0</v>
      </c>
      <c r="D28" s="39">
        <f t="shared" si="11"/>
        <v>0</v>
      </c>
      <c r="E28" s="39">
        <f t="shared" si="11"/>
        <v>21734000</v>
      </c>
      <c r="F28" s="40">
        <f t="shared" si="11"/>
        <v>21734000</v>
      </c>
      <c r="G28" s="41">
        <f t="shared" si="11"/>
        <v>21734000</v>
      </c>
      <c r="H28" s="40">
        <f t="shared" si="11"/>
        <v>2790000</v>
      </c>
      <c r="I28" s="41">
        <f t="shared" si="11"/>
        <v>3605135</v>
      </c>
      <c r="J28" s="40">
        <f t="shared" si="11"/>
        <v>3513000</v>
      </c>
      <c r="K28" s="41">
        <f t="shared" si="11"/>
        <v>2703142</v>
      </c>
      <c r="L28" s="40">
        <f t="shared" si="11"/>
        <v>8030000</v>
      </c>
      <c r="M28" s="41">
        <f t="shared" si="11"/>
        <v>12943606</v>
      </c>
      <c r="N28" s="40">
        <f t="shared" si="11"/>
        <v>0</v>
      </c>
      <c r="O28" s="41">
        <f t="shared" si="11"/>
        <v>0</v>
      </c>
      <c r="P28" s="40">
        <f t="shared" si="11"/>
        <v>14333000</v>
      </c>
      <c r="Q28" s="41">
        <f t="shared" si="11"/>
        <v>19251883</v>
      </c>
      <c r="R28" s="20">
        <f t="shared" si="7"/>
        <v>128.57956162823797</v>
      </c>
      <c r="S28" s="21">
        <f t="shared" si="8"/>
        <v>378.83559206286611</v>
      </c>
      <c r="T28" s="20">
        <f t="shared" si="9"/>
        <v>65.947363577804367</v>
      </c>
      <c r="U28" s="22">
        <f t="shared" si="10"/>
        <v>88.579566577712342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1082000</v>
      </c>
      <c r="I31" s="44">
        <v>1082650</v>
      </c>
      <c r="J31" s="43">
        <v>308000</v>
      </c>
      <c r="K31" s="44">
        <v>308433</v>
      </c>
      <c r="L31" s="43">
        <v>1040000</v>
      </c>
      <c r="M31" s="44">
        <v>1040366</v>
      </c>
      <c r="N31" s="43"/>
      <c r="O31" s="44"/>
      <c r="P31" s="43">
        <f t="shared" si="5"/>
        <v>2430000</v>
      </c>
      <c r="Q31" s="44">
        <f t="shared" si="6"/>
        <v>2431449</v>
      </c>
      <c r="R31" s="24">
        <f t="shared" si="7"/>
        <v>237.66233766233765</v>
      </c>
      <c r="S31" s="25">
        <f t="shared" si="8"/>
        <v>237.30696780175919</v>
      </c>
      <c r="T31" s="24">
        <f t="shared" si="9"/>
        <v>86.785714285714292</v>
      </c>
      <c r="U31" s="26">
        <f t="shared" si="10"/>
        <v>86.837464285714276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2934000</v>
      </c>
      <c r="C33" s="42"/>
      <c r="D33" s="42"/>
      <c r="E33" s="42">
        <f t="shared" si="4"/>
        <v>2934000</v>
      </c>
      <c r="F33" s="43">
        <v>2934000</v>
      </c>
      <c r="G33" s="44">
        <v>2934000</v>
      </c>
      <c r="H33" s="43">
        <v>734000</v>
      </c>
      <c r="I33" s="44">
        <v>1678017</v>
      </c>
      <c r="J33" s="43">
        <v>1320000</v>
      </c>
      <c r="K33" s="44">
        <v>1725339</v>
      </c>
      <c r="L33" s="43"/>
      <c r="M33" s="44">
        <v>-469356</v>
      </c>
      <c r="N33" s="43"/>
      <c r="O33" s="44"/>
      <c r="P33" s="43">
        <f t="shared" si="5"/>
        <v>2054000</v>
      </c>
      <c r="Q33" s="44">
        <f t="shared" si="6"/>
        <v>2934000</v>
      </c>
      <c r="R33" s="24">
        <f t="shared" si="7"/>
        <v>-100</v>
      </c>
      <c r="S33" s="25">
        <f t="shared" si="8"/>
        <v>-127.20369736034485</v>
      </c>
      <c r="T33" s="24">
        <f t="shared" si="9"/>
        <v>70.006816632583508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4000000</v>
      </c>
      <c r="C34" s="42"/>
      <c r="D34" s="42"/>
      <c r="E34" s="42">
        <f t="shared" si="4"/>
        <v>4000000</v>
      </c>
      <c r="F34" s="43">
        <v>4000000</v>
      </c>
      <c r="G34" s="44">
        <v>4000000</v>
      </c>
      <c r="H34" s="43">
        <v>974000</v>
      </c>
      <c r="I34" s="44">
        <v>844468</v>
      </c>
      <c r="J34" s="43">
        <v>668000</v>
      </c>
      <c r="K34" s="44">
        <v>669370</v>
      </c>
      <c r="L34" s="43">
        <v>543000</v>
      </c>
      <c r="M34" s="44">
        <v>1190982</v>
      </c>
      <c r="N34" s="43"/>
      <c r="O34" s="44"/>
      <c r="P34" s="43">
        <f t="shared" si="5"/>
        <v>2185000</v>
      </c>
      <c r="Q34" s="44">
        <f t="shared" si="6"/>
        <v>2704820</v>
      </c>
      <c r="R34" s="24">
        <f t="shared" si="7"/>
        <v>-18.712574850299401</v>
      </c>
      <c r="S34" s="25">
        <f t="shared" si="8"/>
        <v>77.925810837055735</v>
      </c>
      <c r="T34" s="24">
        <f t="shared" si="9"/>
        <v>54.625</v>
      </c>
      <c r="U34" s="26">
        <f t="shared" si="10"/>
        <v>67.620499999999993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1217000</v>
      </c>
      <c r="K36" s="44"/>
      <c r="L36" s="43">
        <v>2260000</v>
      </c>
      <c r="M36" s="44">
        <v>3478261</v>
      </c>
      <c r="N36" s="43"/>
      <c r="O36" s="44"/>
      <c r="P36" s="43">
        <f t="shared" si="5"/>
        <v>3477000</v>
      </c>
      <c r="Q36" s="44">
        <f t="shared" si="6"/>
        <v>3478261</v>
      </c>
      <c r="R36" s="24">
        <f t="shared" si="7"/>
        <v>85.702547247329491</v>
      </c>
      <c r="S36" s="25">
        <f t="shared" si="8"/>
        <v>0</v>
      </c>
      <c r="T36" s="24">
        <f t="shared" si="9"/>
        <v>86.924999999999997</v>
      </c>
      <c r="U36" s="26">
        <f t="shared" si="10"/>
        <v>86.956524999999999</v>
      </c>
      <c r="V36" s="43"/>
      <c r="W36" s="44"/>
    </row>
    <row r="37" spans="1:23" ht="13" x14ac:dyDescent="0.3">
      <c r="A37" s="23" t="s">
        <v>63</v>
      </c>
      <c r="B37" s="42">
        <v>8000000</v>
      </c>
      <c r="C37" s="42"/>
      <c r="D37" s="42"/>
      <c r="E37" s="42">
        <f t="shared" si="4"/>
        <v>8000000</v>
      </c>
      <c r="F37" s="43">
        <v>8000000</v>
      </c>
      <c r="G37" s="44">
        <v>8000000</v>
      </c>
      <c r="H37" s="43"/>
      <c r="I37" s="44"/>
      <c r="J37" s="43"/>
      <c r="K37" s="44"/>
      <c r="L37" s="43">
        <v>4187000</v>
      </c>
      <c r="M37" s="44">
        <v>7703353</v>
      </c>
      <c r="N37" s="43"/>
      <c r="O37" s="44"/>
      <c r="P37" s="43">
        <f t="shared" si="5"/>
        <v>4187000</v>
      </c>
      <c r="Q37" s="44">
        <f t="shared" si="6"/>
        <v>7703353</v>
      </c>
      <c r="R37" s="24">
        <f t="shared" si="7"/>
        <v>0</v>
      </c>
      <c r="S37" s="25">
        <f t="shared" si="8"/>
        <v>0</v>
      </c>
      <c r="T37" s="24">
        <f t="shared" si="9"/>
        <v>52.337500000000006</v>
      </c>
      <c r="U37" s="26">
        <f t="shared" si="10"/>
        <v>96.291912499999995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34127000</v>
      </c>
      <c r="C43" s="45">
        <f t="shared" si="20"/>
        <v>0</v>
      </c>
      <c r="D43" s="45">
        <f t="shared" si="20"/>
        <v>0</v>
      </c>
      <c r="E43" s="45">
        <f t="shared" si="20"/>
        <v>34127000</v>
      </c>
      <c r="F43" s="46">
        <f t="shared" si="20"/>
        <v>31038000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34127000</v>
      </c>
      <c r="C44" s="39">
        <f t="shared" si="22"/>
        <v>0</v>
      </c>
      <c r="D44" s="39">
        <f t="shared" si="22"/>
        <v>0</v>
      </c>
      <c r="E44" s="39">
        <f t="shared" si="22"/>
        <v>34127000</v>
      </c>
      <c r="F44" s="40">
        <f t="shared" si="22"/>
        <v>31038000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34027000</v>
      </c>
      <c r="C46" s="42"/>
      <c r="D46" s="42"/>
      <c r="E46" s="42">
        <f t="shared" si="13"/>
        <v>34027000</v>
      </c>
      <c r="F46" s="43">
        <v>30938000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/>
      <c r="D47" s="42"/>
      <c r="E47" s="42">
        <f t="shared" si="13"/>
        <v>100000</v>
      </c>
      <c r="F47" s="43">
        <v>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209426000</v>
      </c>
      <c r="C61" s="39">
        <f t="shared" si="26"/>
        <v>50000000</v>
      </c>
      <c r="D61" s="39">
        <f t="shared" si="26"/>
        <v>0</v>
      </c>
      <c r="E61" s="39">
        <f t="shared" si="26"/>
        <v>259426000</v>
      </c>
      <c r="F61" s="40">
        <f t="shared" si="26"/>
        <v>256337000</v>
      </c>
      <c r="G61" s="41">
        <f t="shared" si="26"/>
        <v>222699000</v>
      </c>
      <c r="H61" s="40">
        <f t="shared" si="26"/>
        <v>43965000</v>
      </c>
      <c r="I61" s="41">
        <f t="shared" si="26"/>
        <v>64653117</v>
      </c>
      <c r="J61" s="40">
        <f t="shared" si="26"/>
        <v>29681000</v>
      </c>
      <c r="K61" s="41">
        <f t="shared" si="26"/>
        <v>47761480</v>
      </c>
      <c r="L61" s="40">
        <f t="shared" si="26"/>
        <v>33727000</v>
      </c>
      <c r="M61" s="41">
        <f t="shared" si="26"/>
        <v>31490706</v>
      </c>
      <c r="N61" s="40">
        <f t="shared" si="26"/>
        <v>0</v>
      </c>
      <c r="O61" s="41">
        <f t="shared" si="26"/>
        <v>0</v>
      </c>
      <c r="P61" s="40">
        <f t="shared" si="26"/>
        <v>107373000</v>
      </c>
      <c r="Q61" s="41">
        <f t="shared" si="26"/>
        <v>143905303</v>
      </c>
      <c r="R61" s="20">
        <f t="shared" si="16"/>
        <v>13.631616185438498</v>
      </c>
      <c r="S61" s="21">
        <f t="shared" si="17"/>
        <v>-34.066729087959587</v>
      </c>
      <c r="T61" s="20">
        <f t="shared" si="18"/>
        <v>41.388681165341943</v>
      </c>
      <c r="U61" s="22">
        <f t="shared" si="19"/>
        <v>55.470655601211902</v>
      </c>
      <c r="V61" s="40">
        <f t="shared" ref="V61:W61" si="27">+V8+V43</f>
        <v>4682000</v>
      </c>
      <c r="W61" s="41">
        <f t="shared" si="27"/>
        <v>4267000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209426000</v>
      </c>
      <c r="C65" s="48">
        <f t="shared" si="30"/>
        <v>50000000</v>
      </c>
      <c r="D65" s="48">
        <f t="shared" si="30"/>
        <v>0</v>
      </c>
      <c r="E65" s="48">
        <f t="shared" si="30"/>
        <v>259426000</v>
      </c>
      <c r="F65" s="49">
        <f t="shared" si="30"/>
        <v>256337000</v>
      </c>
      <c r="G65" s="50">
        <f t="shared" si="30"/>
        <v>222699000</v>
      </c>
      <c r="H65" s="49">
        <f t="shared" si="30"/>
        <v>43965000</v>
      </c>
      <c r="I65" s="50">
        <f t="shared" si="30"/>
        <v>64653117</v>
      </c>
      <c r="J65" s="49">
        <f t="shared" si="30"/>
        <v>29681000</v>
      </c>
      <c r="K65" s="50">
        <f t="shared" si="30"/>
        <v>47761480</v>
      </c>
      <c r="L65" s="49">
        <f t="shared" si="30"/>
        <v>33727000</v>
      </c>
      <c r="M65" s="51">
        <f t="shared" si="30"/>
        <v>31490706</v>
      </c>
      <c r="N65" s="49">
        <f t="shared" si="30"/>
        <v>0</v>
      </c>
      <c r="O65" s="50">
        <f t="shared" si="30"/>
        <v>0</v>
      </c>
      <c r="P65" s="49">
        <f t="shared" si="30"/>
        <v>107373000</v>
      </c>
      <c r="Q65" s="50">
        <f t="shared" si="30"/>
        <v>143905303</v>
      </c>
      <c r="R65" s="34">
        <f t="shared" si="16"/>
        <v>13.631616185438498</v>
      </c>
      <c r="S65" s="35">
        <f t="shared" si="17"/>
        <v>-34.066729087959587</v>
      </c>
      <c r="T65" s="34">
        <f t="shared" si="18"/>
        <v>41.388681165341943</v>
      </c>
      <c r="U65" s="35">
        <f t="shared" si="19"/>
        <v>55.470655601211902</v>
      </c>
      <c r="V65" s="49">
        <f>+V61+V62</f>
        <v>4682000</v>
      </c>
      <c r="W65" s="50">
        <f>+W61+W62</f>
        <v>4267000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110553000</v>
      </c>
      <c r="C8" s="36">
        <f t="shared" si="0"/>
        <v>30214000</v>
      </c>
      <c r="D8" s="36">
        <f t="shared" si="0"/>
        <v>0</v>
      </c>
      <c r="E8" s="36">
        <f t="shared" si="0"/>
        <v>140767000</v>
      </c>
      <c r="F8" s="37">
        <f t="shared" si="0"/>
        <v>140767000</v>
      </c>
      <c r="G8" s="38">
        <f t="shared" si="0"/>
        <v>140767000</v>
      </c>
      <c r="H8" s="37">
        <f t="shared" si="0"/>
        <v>34764000</v>
      </c>
      <c r="I8" s="38">
        <f t="shared" si="0"/>
        <v>29922949</v>
      </c>
      <c r="J8" s="37">
        <f t="shared" si="0"/>
        <v>30415000</v>
      </c>
      <c r="K8" s="38">
        <f t="shared" si="0"/>
        <v>36491571</v>
      </c>
      <c r="L8" s="37">
        <f t="shared" si="0"/>
        <v>8918000</v>
      </c>
      <c r="M8" s="38">
        <f t="shared" si="0"/>
        <v>14960473</v>
      </c>
      <c r="N8" s="37">
        <f t="shared" si="0"/>
        <v>0</v>
      </c>
      <c r="O8" s="38">
        <f t="shared" si="0"/>
        <v>0</v>
      </c>
      <c r="P8" s="37">
        <f t="shared" si="0"/>
        <v>74097000</v>
      </c>
      <c r="Q8" s="38">
        <f t="shared" si="0"/>
        <v>81374993</v>
      </c>
      <c r="R8" s="16">
        <f>IF(($J8       =0),0,((($L8       -$J8       )/$J8       )*100))</f>
        <v>-70.678941311852711</v>
      </c>
      <c r="S8" s="17">
        <f>IF(($K8       =0),0,((($M8       -$K8       )/$K8       )*100))</f>
        <v>-59.002935225781314</v>
      </c>
      <c r="T8" s="16">
        <f>IF(($E8       =0),0,(($P8       /$E8       )*100))</f>
        <v>52.638047269601543</v>
      </c>
      <c r="U8" s="18">
        <f>IF(($E8       =0),0,(($Q8       /$E8       )*100))</f>
        <v>57.808288164129372</v>
      </c>
      <c r="V8" s="37">
        <f t="shared" ref="V8:W8" si="1">+V9+V28</f>
        <v>17385000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105773000</v>
      </c>
      <c r="C9" s="39">
        <f t="shared" si="2"/>
        <v>30214000</v>
      </c>
      <c r="D9" s="39">
        <f t="shared" si="2"/>
        <v>0</v>
      </c>
      <c r="E9" s="39">
        <f t="shared" si="2"/>
        <v>135987000</v>
      </c>
      <c r="F9" s="40">
        <f t="shared" si="2"/>
        <v>135987000</v>
      </c>
      <c r="G9" s="41">
        <f t="shared" si="2"/>
        <v>135987000</v>
      </c>
      <c r="H9" s="40">
        <f t="shared" si="2"/>
        <v>33879000</v>
      </c>
      <c r="I9" s="41">
        <f t="shared" si="2"/>
        <v>26303688</v>
      </c>
      <c r="J9" s="40">
        <f t="shared" si="2"/>
        <v>28754000</v>
      </c>
      <c r="K9" s="41">
        <f t="shared" si="2"/>
        <v>35504129</v>
      </c>
      <c r="L9" s="40">
        <f t="shared" si="2"/>
        <v>7954000</v>
      </c>
      <c r="M9" s="41">
        <f t="shared" si="2"/>
        <v>11680694</v>
      </c>
      <c r="N9" s="40">
        <f t="shared" si="2"/>
        <v>0</v>
      </c>
      <c r="O9" s="41">
        <f t="shared" si="2"/>
        <v>0</v>
      </c>
      <c r="P9" s="40">
        <f t="shared" si="2"/>
        <v>70587000</v>
      </c>
      <c r="Q9" s="41">
        <f t="shared" si="2"/>
        <v>73488511</v>
      </c>
      <c r="R9" s="20">
        <f>IF(($J9       =0),0,((($L9       -$J9       )/$J9       )*100))</f>
        <v>-72.337761702719618</v>
      </c>
      <c r="S9" s="21">
        <f>IF(($K9       =0),0,((($M9       -$K9       )/$K9       )*100))</f>
        <v>-67.100463160214403</v>
      </c>
      <c r="T9" s="20">
        <f>IF(($E9       =0),0,(($P9       /$E9       )*100))</f>
        <v>51.907167596902646</v>
      </c>
      <c r="U9" s="22">
        <f>IF(($E9       =0),0,(($Q9       /$E9       )*100))</f>
        <v>54.040835521042453</v>
      </c>
      <c r="V9" s="40">
        <f t="shared" ref="V9:W9" si="3">SUM(V10:V27)</f>
        <v>13215000</v>
      </c>
      <c r="W9" s="41">
        <f t="shared" si="3"/>
        <v>0</v>
      </c>
    </row>
    <row r="10" spans="1:23" ht="13" x14ac:dyDescent="0.3">
      <c r="A10" s="23" t="s">
        <v>36</v>
      </c>
      <c r="B10" s="42">
        <v>60681000</v>
      </c>
      <c r="C10" s="42"/>
      <c r="D10" s="42"/>
      <c r="E10" s="42">
        <f t="shared" ref="E10:E41" si="4">$B10      +$C10      +$D10</f>
        <v>60681000</v>
      </c>
      <c r="F10" s="43">
        <v>60681000</v>
      </c>
      <c r="G10" s="44">
        <v>60681000</v>
      </c>
      <c r="H10" s="43">
        <v>22046000</v>
      </c>
      <c r="I10" s="44">
        <v>20282831</v>
      </c>
      <c r="J10" s="43">
        <v>21519000</v>
      </c>
      <c r="K10" s="44">
        <v>26460558</v>
      </c>
      <c r="L10" s="43">
        <v>5680000</v>
      </c>
      <c r="M10" s="44">
        <v>4516042</v>
      </c>
      <c r="N10" s="43"/>
      <c r="O10" s="44"/>
      <c r="P10" s="43">
        <f t="shared" ref="P10:P41" si="5">$H10      +$J10      +$L10      +$N10</f>
        <v>49245000</v>
      </c>
      <c r="Q10" s="44">
        <f t="shared" ref="Q10:Q41" si="6">$I10      +$K10      +$M10      +$O10</f>
        <v>51259431</v>
      </c>
      <c r="R10" s="24">
        <f t="shared" ref="R10:R41" si="7">IF(($J10      =0),0,((($L10      -$J10      )/$J10      )*100))</f>
        <v>-73.604721408987402</v>
      </c>
      <c r="S10" s="25">
        <f t="shared" ref="S10:S41" si="8">IF(($K10      =0),0,((($M10      -$K10      )/$K10      )*100))</f>
        <v>-82.932929834661834</v>
      </c>
      <c r="T10" s="24">
        <f t="shared" ref="T10:T41" si="9">IF(($E10      =0),0,(($P10      /$E10      )*100))</f>
        <v>81.153903198694806</v>
      </c>
      <c r="U10" s="26">
        <f t="shared" ref="U10:U41" si="10">IF(($E10      =0),0,(($Q10      /$E10      )*100))</f>
        <v>84.473609531813906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20549000</v>
      </c>
      <c r="C13" s="42"/>
      <c r="D13" s="42"/>
      <c r="E13" s="42">
        <f t="shared" si="4"/>
        <v>20549000</v>
      </c>
      <c r="F13" s="43">
        <v>20549000</v>
      </c>
      <c r="G13" s="44">
        <v>20549000</v>
      </c>
      <c r="H13" s="43">
        <v>9247000</v>
      </c>
      <c r="I13" s="44"/>
      <c r="J13" s="43">
        <v>2046000</v>
      </c>
      <c r="K13" s="44"/>
      <c r="L13" s="43"/>
      <c r="M13" s="44"/>
      <c r="N13" s="43"/>
      <c r="O13" s="44"/>
      <c r="P13" s="43">
        <f t="shared" si="5"/>
        <v>11293000</v>
      </c>
      <c r="Q13" s="44">
        <f t="shared" si="6"/>
        <v>0</v>
      </c>
      <c r="R13" s="24">
        <f t="shared" si="7"/>
        <v>-100</v>
      </c>
      <c r="S13" s="25">
        <f t="shared" si="8"/>
        <v>0</v>
      </c>
      <c r="T13" s="24">
        <f t="shared" si="9"/>
        <v>54.956445569127453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24543000</v>
      </c>
      <c r="C20" s="42">
        <v>30214000</v>
      </c>
      <c r="D20" s="42"/>
      <c r="E20" s="42">
        <f t="shared" si="4"/>
        <v>54757000</v>
      </c>
      <c r="F20" s="43">
        <v>54757000</v>
      </c>
      <c r="G20" s="44">
        <v>54757000</v>
      </c>
      <c r="H20" s="43">
        <v>2586000</v>
      </c>
      <c r="I20" s="44">
        <v>6020857</v>
      </c>
      <c r="J20" s="43">
        <v>5189000</v>
      </c>
      <c r="K20" s="44">
        <v>9043571</v>
      </c>
      <c r="L20" s="43">
        <v>2274000</v>
      </c>
      <c r="M20" s="44">
        <v>7164652</v>
      </c>
      <c r="N20" s="43"/>
      <c r="O20" s="44"/>
      <c r="P20" s="43">
        <f t="shared" si="5"/>
        <v>10049000</v>
      </c>
      <c r="Q20" s="44">
        <f t="shared" si="6"/>
        <v>22229080</v>
      </c>
      <c r="R20" s="24">
        <f t="shared" si="7"/>
        <v>-56.176527269223357</v>
      </c>
      <c r="S20" s="25">
        <f t="shared" si="8"/>
        <v>-20.776295116165951</v>
      </c>
      <c r="T20" s="24">
        <f t="shared" si="9"/>
        <v>18.351991526197565</v>
      </c>
      <c r="U20" s="26">
        <f t="shared" si="10"/>
        <v>40.595869021312339</v>
      </c>
      <c r="V20" s="43">
        <v>13215000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4780000</v>
      </c>
      <c r="C28" s="39">
        <f t="shared" si="11"/>
        <v>0</v>
      </c>
      <c r="D28" s="39">
        <f t="shared" si="11"/>
        <v>0</v>
      </c>
      <c r="E28" s="39">
        <f t="shared" si="11"/>
        <v>4780000</v>
      </c>
      <c r="F28" s="40">
        <f t="shared" si="11"/>
        <v>4780000</v>
      </c>
      <c r="G28" s="41">
        <f t="shared" si="11"/>
        <v>4780000</v>
      </c>
      <c r="H28" s="40">
        <f t="shared" si="11"/>
        <v>885000</v>
      </c>
      <c r="I28" s="41">
        <f t="shared" si="11"/>
        <v>3619261</v>
      </c>
      <c r="J28" s="40">
        <f t="shared" si="11"/>
        <v>1661000</v>
      </c>
      <c r="K28" s="41">
        <f t="shared" si="11"/>
        <v>987442</v>
      </c>
      <c r="L28" s="40">
        <f t="shared" si="11"/>
        <v>964000</v>
      </c>
      <c r="M28" s="41">
        <f t="shared" si="11"/>
        <v>3279779</v>
      </c>
      <c r="N28" s="40">
        <f t="shared" si="11"/>
        <v>0</v>
      </c>
      <c r="O28" s="41">
        <f t="shared" si="11"/>
        <v>0</v>
      </c>
      <c r="P28" s="40">
        <f t="shared" si="11"/>
        <v>3510000</v>
      </c>
      <c r="Q28" s="41">
        <f t="shared" si="11"/>
        <v>7886482</v>
      </c>
      <c r="R28" s="20">
        <f t="shared" si="7"/>
        <v>-41.9626730885009</v>
      </c>
      <c r="S28" s="21">
        <f t="shared" si="8"/>
        <v>232.14902748718407</v>
      </c>
      <c r="T28" s="20">
        <f t="shared" si="9"/>
        <v>73.430962343096226</v>
      </c>
      <c r="U28" s="22">
        <f t="shared" si="10"/>
        <v>164.98916317991632</v>
      </c>
      <c r="V28" s="40">
        <f t="shared" ref="V28:W28" si="12">SUM(V29:V42)</f>
        <v>4170000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140000</v>
      </c>
      <c r="I31" s="44">
        <v>267624</v>
      </c>
      <c r="J31" s="43">
        <v>320000</v>
      </c>
      <c r="K31" s="44">
        <v>352578</v>
      </c>
      <c r="L31" s="43">
        <v>70000</v>
      </c>
      <c r="M31" s="44">
        <v>151710</v>
      </c>
      <c r="N31" s="43"/>
      <c r="O31" s="44"/>
      <c r="P31" s="43">
        <f t="shared" si="5"/>
        <v>530000</v>
      </c>
      <c r="Q31" s="44">
        <f t="shared" si="6"/>
        <v>771912</v>
      </c>
      <c r="R31" s="24">
        <f t="shared" si="7"/>
        <v>-78.125</v>
      </c>
      <c r="S31" s="25">
        <f t="shared" si="8"/>
        <v>-56.971223388867145</v>
      </c>
      <c r="T31" s="24">
        <f t="shared" si="9"/>
        <v>29.444444444444446</v>
      </c>
      <c r="U31" s="26">
        <f t="shared" si="10"/>
        <v>42.884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2980000</v>
      </c>
      <c r="C33" s="42"/>
      <c r="D33" s="42"/>
      <c r="E33" s="42">
        <f t="shared" si="4"/>
        <v>2980000</v>
      </c>
      <c r="F33" s="43">
        <v>2980000</v>
      </c>
      <c r="G33" s="44">
        <v>2980000</v>
      </c>
      <c r="H33" s="43">
        <v>745000</v>
      </c>
      <c r="I33" s="44">
        <v>3351637</v>
      </c>
      <c r="J33" s="43">
        <v>1341000</v>
      </c>
      <c r="K33" s="44">
        <v>634864</v>
      </c>
      <c r="L33" s="43">
        <v>894000</v>
      </c>
      <c r="M33" s="44">
        <v>3128069</v>
      </c>
      <c r="N33" s="43"/>
      <c r="O33" s="44"/>
      <c r="P33" s="43">
        <f t="shared" si="5"/>
        <v>2980000</v>
      </c>
      <c r="Q33" s="44">
        <f t="shared" si="6"/>
        <v>7114570</v>
      </c>
      <c r="R33" s="24">
        <f t="shared" si="7"/>
        <v>-33.333333333333329</v>
      </c>
      <c r="S33" s="25">
        <f t="shared" si="8"/>
        <v>392.71481766173542</v>
      </c>
      <c r="T33" s="24">
        <f t="shared" si="9"/>
        <v>100</v>
      </c>
      <c r="U33" s="26">
        <f t="shared" si="10"/>
        <v>238.74395973154364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4170000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1835000</v>
      </c>
      <c r="C43" s="45">
        <f t="shared" si="20"/>
        <v>0</v>
      </c>
      <c r="D43" s="45">
        <f t="shared" si="20"/>
        <v>0</v>
      </c>
      <c r="E43" s="45">
        <f t="shared" si="20"/>
        <v>1835000</v>
      </c>
      <c r="F43" s="46">
        <f t="shared" si="20"/>
        <v>1669000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1835000</v>
      </c>
      <c r="C44" s="39">
        <f t="shared" si="22"/>
        <v>0</v>
      </c>
      <c r="D44" s="39">
        <f t="shared" si="22"/>
        <v>0</v>
      </c>
      <c r="E44" s="39">
        <f t="shared" si="22"/>
        <v>1835000</v>
      </c>
      <c r="F44" s="40">
        <f t="shared" si="22"/>
        <v>1669000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1835000</v>
      </c>
      <c r="C46" s="42"/>
      <c r="D46" s="42"/>
      <c r="E46" s="42">
        <f t="shared" si="13"/>
        <v>1835000</v>
      </c>
      <c r="F46" s="43">
        <v>1669000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112388000</v>
      </c>
      <c r="C61" s="39">
        <f t="shared" si="26"/>
        <v>30214000</v>
      </c>
      <c r="D61" s="39">
        <f t="shared" si="26"/>
        <v>0</v>
      </c>
      <c r="E61" s="39">
        <f t="shared" si="26"/>
        <v>142602000</v>
      </c>
      <c r="F61" s="40">
        <f t="shared" si="26"/>
        <v>142436000</v>
      </c>
      <c r="G61" s="41">
        <f t="shared" si="26"/>
        <v>140767000</v>
      </c>
      <c r="H61" s="40">
        <f t="shared" si="26"/>
        <v>34764000</v>
      </c>
      <c r="I61" s="41">
        <f t="shared" si="26"/>
        <v>29922949</v>
      </c>
      <c r="J61" s="40">
        <f t="shared" si="26"/>
        <v>30415000</v>
      </c>
      <c r="K61" s="41">
        <f t="shared" si="26"/>
        <v>36491571</v>
      </c>
      <c r="L61" s="40">
        <f t="shared" si="26"/>
        <v>8918000</v>
      </c>
      <c r="M61" s="41">
        <f t="shared" si="26"/>
        <v>14960473</v>
      </c>
      <c r="N61" s="40">
        <f t="shared" si="26"/>
        <v>0</v>
      </c>
      <c r="O61" s="41">
        <f t="shared" si="26"/>
        <v>0</v>
      </c>
      <c r="P61" s="40">
        <f t="shared" si="26"/>
        <v>74097000</v>
      </c>
      <c r="Q61" s="41">
        <f t="shared" si="26"/>
        <v>81374993</v>
      </c>
      <c r="R61" s="20">
        <f t="shared" si="16"/>
        <v>-70.678941311852711</v>
      </c>
      <c r="S61" s="21">
        <f t="shared" si="17"/>
        <v>-59.002935225781314</v>
      </c>
      <c r="T61" s="20">
        <f t="shared" si="18"/>
        <v>51.960701813438803</v>
      </c>
      <c r="U61" s="22">
        <f t="shared" si="19"/>
        <v>57.06441214008219</v>
      </c>
      <c r="V61" s="40">
        <f t="shared" ref="V61:W61" si="27">+V8+V43</f>
        <v>17385000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112388000</v>
      </c>
      <c r="C65" s="48">
        <f t="shared" si="30"/>
        <v>30214000</v>
      </c>
      <c r="D65" s="48">
        <f t="shared" si="30"/>
        <v>0</v>
      </c>
      <c r="E65" s="48">
        <f t="shared" si="30"/>
        <v>142602000</v>
      </c>
      <c r="F65" s="49">
        <f t="shared" si="30"/>
        <v>142436000</v>
      </c>
      <c r="G65" s="50">
        <f t="shared" si="30"/>
        <v>140767000</v>
      </c>
      <c r="H65" s="49">
        <f t="shared" si="30"/>
        <v>34764000</v>
      </c>
      <c r="I65" s="50">
        <f t="shared" si="30"/>
        <v>29922949</v>
      </c>
      <c r="J65" s="49">
        <f t="shared" si="30"/>
        <v>30415000</v>
      </c>
      <c r="K65" s="50">
        <f t="shared" si="30"/>
        <v>36491571</v>
      </c>
      <c r="L65" s="49">
        <f t="shared" si="30"/>
        <v>8918000</v>
      </c>
      <c r="M65" s="51">
        <f t="shared" si="30"/>
        <v>14960473</v>
      </c>
      <c r="N65" s="49">
        <f t="shared" si="30"/>
        <v>0</v>
      </c>
      <c r="O65" s="50">
        <f t="shared" si="30"/>
        <v>0</v>
      </c>
      <c r="P65" s="49">
        <f t="shared" si="30"/>
        <v>74097000</v>
      </c>
      <c r="Q65" s="50">
        <f t="shared" si="30"/>
        <v>81374993</v>
      </c>
      <c r="R65" s="34">
        <f t="shared" si="16"/>
        <v>-70.678941311852711</v>
      </c>
      <c r="S65" s="35">
        <f t="shared" si="17"/>
        <v>-59.002935225781314</v>
      </c>
      <c r="T65" s="34">
        <f t="shared" si="18"/>
        <v>51.960701813438803</v>
      </c>
      <c r="U65" s="35">
        <f t="shared" si="19"/>
        <v>57.06441214008219</v>
      </c>
      <c r="V65" s="49">
        <f>+V61+V62</f>
        <v>17385000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103487000</v>
      </c>
      <c r="C8" s="36">
        <f t="shared" si="0"/>
        <v>30340000</v>
      </c>
      <c r="D8" s="36">
        <f t="shared" si="0"/>
        <v>0</v>
      </c>
      <c r="E8" s="36">
        <f t="shared" si="0"/>
        <v>133827000</v>
      </c>
      <c r="F8" s="37">
        <f t="shared" si="0"/>
        <v>133827000</v>
      </c>
      <c r="G8" s="38">
        <f t="shared" si="0"/>
        <v>133827000</v>
      </c>
      <c r="H8" s="37">
        <f t="shared" si="0"/>
        <v>25969000</v>
      </c>
      <c r="I8" s="38">
        <f t="shared" si="0"/>
        <v>23102991</v>
      </c>
      <c r="J8" s="37">
        <f t="shared" si="0"/>
        <v>24772000</v>
      </c>
      <c r="K8" s="38">
        <f t="shared" si="0"/>
        <v>22655933</v>
      </c>
      <c r="L8" s="37">
        <f t="shared" si="0"/>
        <v>10916000</v>
      </c>
      <c r="M8" s="38">
        <f t="shared" si="0"/>
        <v>12141433</v>
      </c>
      <c r="N8" s="37">
        <f t="shared" si="0"/>
        <v>0</v>
      </c>
      <c r="O8" s="38">
        <f t="shared" si="0"/>
        <v>0</v>
      </c>
      <c r="P8" s="37">
        <f t="shared" si="0"/>
        <v>61657000</v>
      </c>
      <c r="Q8" s="38">
        <f t="shared" si="0"/>
        <v>57900357</v>
      </c>
      <c r="R8" s="16">
        <f>IF(($J8       =0),0,((($L8       -$J8       )/$J8       )*100))</f>
        <v>-55.934119166801224</v>
      </c>
      <c r="S8" s="17">
        <f>IF(($K8       =0),0,((($M8       -$K8       )/$K8       )*100))</f>
        <v>-46.409476934805554</v>
      </c>
      <c r="T8" s="16">
        <f>IF(($E8       =0),0,(($P8       /$E8       )*100))</f>
        <v>46.072167798725225</v>
      </c>
      <c r="U8" s="18">
        <f>IF(($E8       =0),0,(($Q8       /$E8       )*100))</f>
        <v>43.265078795758704</v>
      </c>
      <c r="V8" s="37">
        <f t="shared" ref="V8:W8" si="1">+V9+V28</f>
        <v>2007000</v>
      </c>
      <c r="W8" s="38">
        <f t="shared" si="1"/>
        <v>783000</v>
      </c>
    </row>
    <row r="9" spans="1:23" ht="13" x14ac:dyDescent="0.3">
      <c r="A9" s="19" t="s">
        <v>35</v>
      </c>
      <c r="B9" s="39">
        <f t="shared" ref="B9:Q9" si="2">SUM(B10:B27)</f>
        <v>98914000</v>
      </c>
      <c r="C9" s="39">
        <f t="shared" si="2"/>
        <v>30340000</v>
      </c>
      <c r="D9" s="39">
        <f t="shared" si="2"/>
        <v>0</v>
      </c>
      <c r="E9" s="39">
        <f t="shared" si="2"/>
        <v>129254000</v>
      </c>
      <c r="F9" s="40">
        <f t="shared" si="2"/>
        <v>129254000</v>
      </c>
      <c r="G9" s="41">
        <f t="shared" si="2"/>
        <v>129254000</v>
      </c>
      <c r="H9" s="40">
        <f t="shared" si="2"/>
        <v>25150000</v>
      </c>
      <c r="I9" s="41">
        <f t="shared" si="2"/>
        <v>22623739</v>
      </c>
      <c r="J9" s="40">
        <f t="shared" si="2"/>
        <v>24034000</v>
      </c>
      <c r="K9" s="41">
        <f t="shared" si="2"/>
        <v>20118734</v>
      </c>
      <c r="L9" s="40">
        <f t="shared" si="2"/>
        <v>10125000</v>
      </c>
      <c r="M9" s="41">
        <f t="shared" si="2"/>
        <v>11347321</v>
      </c>
      <c r="N9" s="40">
        <f t="shared" si="2"/>
        <v>0</v>
      </c>
      <c r="O9" s="41">
        <f t="shared" si="2"/>
        <v>0</v>
      </c>
      <c r="P9" s="40">
        <f t="shared" si="2"/>
        <v>59309000</v>
      </c>
      <c r="Q9" s="41">
        <f t="shared" si="2"/>
        <v>54089794</v>
      </c>
      <c r="R9" s="20">
        <f>IF(($J9       =0),0,((($L9       -$J9       )/$J9       )*100))</f>
        <v>-57.872181076807863</v>
      </c>
      <c r="S9" s="21">
        <f>IF(($K9       =0),0,((($M9       -$K9       )/$K9       )*100))</f>
        <v>-43.598235356161084</v>
      </c>
      <c r="T9" s="20">
        <f>IF(($E9       =0),0,(($P9       /$E9       )*100))</f>
        <v>45.885620561065807</v>
      </c>
      <c r="U9" s="22">
        <f>IF(($E9       =0),0,(($Q9       /$E9       )*100))</f>
        <v>41.847675120305752</v>
      </c>
      <c r="V9" s="40">
        <f t="shared" ref="V9:W9" si="3">SUM(V10:V27)</f>
        <v>2007000</v>
      </c>
      <c r="W9" s="41">
        <f t="shared" si="3"/>
        <v>783000</v>
      </c>
    </row>
    <row r="10" spans="1:23" ht="13" x14ac:dyDescent="0.3">
      <c r="A10" s="23" t="s">
        <v>36</v>
      </c>
      <c r="B10" s="42">
        <v>57096000</v>
      </c>
      <c r="C10" s="42"/>
      <c r="D10" s="42"/>
      <c r="E10" s="42">
        <f t="shared" ref="E10:E41" si="4">$B10      +$C10      +$D10</f>
        <v>57096000</v>
      </c>
      <c r="F10" s="43">
        <v>57096000</v>
      </c>
      <c r="G10" s="44">
        <v>57096000</v>
      </c>
      <c r="H10" s="43">
        <v>19270000</v>
      </c>
      <c r="I10" s="44">
        <v>22623739</v>
      </c>
      <c r="J10" s="43">
        <v>16249000</v>
      </c>
      <c r="K10" s="44">
        <v>15414363</v>
      </c>
      <c r="L10" s="43">
        <v>2797000</v>
      </c>
      <c r="M10" s="44">
        <v>4283731</v>
      </c>
      <c r="N10" s="43"/>
      <c r="O10" s="44"/>
      <c r="P10" s="43">
        <f t="shared" ref="P10:P41" si="5">$H10      +$J10      +$L10      +$N10</f>
        <v>38316000</v>
      </c>
      <c r="Q10" s="44">
        <f t="shared" ref="Q10:Q41" si="6">$I10      +$K10      +$M10      +$O10</f>
        <v>42321833</v>
      </c>
      <c r="R10" s="24">
        <f t="shared" ref="R10:R41" si="7">IF(($J10      =0),0,((($L10      -$J10      )/$J10      )*100))</f>
        <v>-82.786633023570673</v>
      </c>
      <c r="S10" s="25">
        <f t="shared" ref="S10:S41" si="8">IF(($K10      =0),0,((($M10      -$K10      )/$K10      )*100))</f>
        <v>-72.209484102586657</v>
      </c>
      <c r="T10" s="24">
        <f t="shared" ref="T10:T41" si="9">IF(($E10      =0),0,(($P10      /$E10      )*100))</f>
        <v>67.108028583438411</v>
      </c>
      <c r="U10" s="26">
        <f t="shared" ref="U10:U41" si="10">IF(($E10      =0),0,(($Q10      /$E10      )*100))</f>
        <v>74.12398942132549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14970000</v>
      </c>
      <c r="C13" s="42"/>
      <c r="D13" s="42"/>
      <c r="E13" s="42">
        <f t="shared" si="4"/>
        <v>14970000</v>
      </c>
      <c r="F13" s="43">
        <v>14970000</v>
      </c>
      <c r="G13" s="44">
        <v>14970000</v>
      </c>
      <c r="H13" s="43">
        <v>5880000</v>
      </c>
      <c r="I13" s="44"/>
      <c r="J13" s="43">
        <v>2353000</v>
      </c>
      <c r="K13" s="44"/>
      <c r="L13" s="43">
        <v>916000</v>
      </c>
      <c r="M13" s="44"/>
      <c r="N13" s="43"/>
      <c r="O13" s="44"/>
      <c r="P13" s="43">
        <f t="shared" si="5"/>
        <v>9149000</v>
      </c>
      <c r="Q13" s="44">
        <f t="shared" si="6"/>
        <v>0</v>
      </c>
      <c r="R13" s="24">
        <f t="shared" si="7"/>
        <v>-61.070973225669356</v>
      </c>
      <c r="S13" s="25">
        <f t="shared" si="8"/>
        <v>0</v>
      </c>
      <c r="T13" s="24">
        <f t="shared" si="9"/>
        <v>61.115564462257851</v>
      </c>
      <c r="U13" s="26">
        <f t="shared" si="10"/>
        <v>0</v>
      </c>
      <c r="V13" s="43">
        <v>2007000</v>
      </c>
      <c r="W13" s="44">
        <v>783000</v>
      </c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26848000</v>
      </c>
      <c r="C20" s="42">
        <v>30340000</v>
      </c>
      <c r="D20" s="42"/>
      <c r="E20" s="42">
        <f t="shared" si="4"/>
        <v>57188000</v>
      </c>
      <c r="F20" s="43">
        <v>57188000</v>
      </c>
      <c r="G20" s="44">
        <v>57188000</v>
      </c>
      <c r="H20" s="43"/>
      <c r="I20" s="44"/>
      <c r="J20" s="43">
        <v>5432000</v>
      </c>
      <c r="K20" s="44">
        <v>4704371</v>
      </c>
      <c r="L20" s="43">
        <v>6412000</v>
      </c>
      <c r="M20" s="44">
        <v>7063590</v>
      </c>
      <c r="N20" s="43"/>
      <c r="O20" s="44"/>
      <c r="P20" s="43">
        <f t="shared" si="5"/>
        <v>11844000</v>
      </c>
      <c r="Q20" s="44">
        <f t="shared" si="6"/>
        <v>11767961</v>
      </c>
      <c r="R20" s="24">
        <f t="shared" si="7"/>
        <v>18.041237113402062</v>
      </c>
      <c r="S20" s="25">
        <f t="shared" si="8"/>
        <v>50.149509891970681</v>
      </c>
      <c r="T20" s="24">
        <f t="shared" si="9"/>
        <v>20.710638595509547</v>
      </c>
      <c r="U20" s="26">
        <f t="shared" si="10"/>
        <v>20.577675386444707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4573000</v>
      </c>
      <c r="C28" s="39">
        <f t="shared" si="11"/>
        <v>0</v>
      </c>
      <c r="D28" s="39">
        <f t="shared" si="11"/>
        <v>0</v>
      </c>
      <c r="E28" s="39">
        <f t="shared" si="11"/>
        <v>4573000</v>
      </c>
      <c r="F28" s="40">
        <f t="shared" si="11"/>
        <v>4573000</v>
      </c>
      <c r="G28" s="41">
        <f t="shared" si="11"/>
        <v>4573000</v>
      </c>
      <c r="H28" s="40">
        <f t="shared" si="11"/>
        <v>819000</v>
      </c>
      <c r="I28" s="41">
        <f t="shared" si="11"/>
        <v>479252</v>
      </c>
      <c r="J28" s="40">
        <f t="shared" si="11"/>
        <v>738000</v>
      </c>
      <c r="K28" s="41">
        <f t="shared" si="11"/>
        <v>2537199</v>
      </c>
      <c r="L28" s="40">
        <f t="shared" si="11"/>
        <v>791000</v>
      </c>
      <c r="M28" s="41">
        <f t="shared" si="11"/>
        <v>794112</v>
      </c>
      <c r="N28" s="40">
        <f t="shared" si="11"/>
        <v>0</v>
      </c>
      <c r="O28" s="41">
        <f t="shared" si="11"/>
        <v>0</v>
      </c>
      <c r="P28" s="40">
        <f t="shared" si="11"/>
        <v>2348000</v>
      </c>
      <c r="Q28" s="41">
        <f t="shared" si="11"/>
        <v>3810563</v>
      </c>
      <c r="R28" s="20">
        <f t="shared" si="7"/>
        <v>7.1815718157181578</v>
      </c>
      <c r="S28" s="21">
        <f t="shared" si="8"/>
        <v>-68.701233131496593</v>
      </c>
      <c r="T28" s="20">
        <f t="shared" si="9"/>
        <v>51.344850207741089</v>
      </c>
      <c r="U28" s="22">
        <f t="shared" si="10"/>
        <v>83.327421823748082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126000</v>
      </c>
      <c r="I31" s="44">
        <v>-1674073</v>
      </c>
      <c r="J31" s="43">
        <v>118000</v>
      </c>
      <c r="K31" s="44">
        <v>1917524</v>
      </c>
      <c r="L31" s="43">
        <v>791000</v>
      </c>
      <c r="M31" s="44">
        <v>794112</v>
      </c>
      <c r="N31" s="43"/>
      <c r="O31" s="44"/>
      <c r="P31" s="43">
        <f t="shared" si="5"/>
        <v>1035000</v>
      </c>
      <c r="Q31" s="44">
        <f t="shared" si="6"/>
        <v>1037563</v>
      </c>
      <c r="R31" s="24">
        <f t="shared" si="7"/>
        <v>570.33898305084745</v>
      </c>
      <c r="S31" s="25">
        <f t="shared" si="8"/>
        <v>-58.586593961796559</v>
      </c>
      <c r="T31" s="24">
        <f t="shared" si="9"/>
        <v>57.499999999999993</v>
      </c>
      <c r="U31" s="26">
        <f t="shared" si="10"/>
        <v>57.642388888888888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2773000</v>
      </c>
      <c r="C33" s="42"/>
      <c r="D33" s="42"/>
      <c r="E33" s="42">
        <f t="shared" si="4"/>
        <v>2773000</v>
      </c>
      <c r="F33" s="43">
        <v>2773000</v>
      </c>
      <c r="G33" s="44">
        <v>2773000</v>
      </c>
      <c r="H33" s="43">
        <v>693000</v>
      </c>
      <c r="I33" s="44">
        <v>2153325</v>
      </c>
      <c r="J33" s="43">
        <v>620000</v>
      </c>
      <c r="K33" s="44">
        <v>619675</v>
      </c>
      <c r="L33" s="43"/>
      <c r="M33" s="44"/>
      <c r="N33" s="43"/>
      <c r="O33" s="44"/>
      <c r="P33" s="43">
        <f t="shared" si="5"/>
        <v>1313000</v>
      </c>
      <c r="Q33" s="44">
        <f t="shared" si="6"/>
        <v>2773000</v>
      </c>
      <c r="R33" s="24">
        <f t="shared" si="7"/>
        <v>-100</v>
      </c>
      <c r="S33" s="25">
        <f t="shared" si="8"/>
        <v>-100</v>
      </c>
      <c r="T33" s="24">
        <f t="shared" si="9"/>
        <v>47.34944103858637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39067000</v>
      </c>
      <c r="C43" s="45">
        <f t="shared" si="20"/>
        <v>0</v>
      </c>
      <c r="D43" s="45">
        <f t="shared" si="20"/>
        <v>0</v>
      </c>
      <c r="E43" s="45">
        <f t="shared" si="20"/>
        <v>39067000</v>
      </c>
      <c r="F43" s="46">
        <f t="shared" si="20"/>
        <v>35520000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39067000</v>
      </c>
      <c r="C44" s="39">
        <f t="shared" si="22"/>
        <v>0</v>
      </c>
      <c r="D44" s="39">
        <f t="shared" si="22"/>
        <v>0</v>
      </c>
      <c r="E44" s="39">
        <f t="shared" si="22"/>
        <v>39067000</v>
      </c>
      <c r="F44" s="40">
        <f t="shared" si="22"/>
        <v>35520000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39067000</v>
      </c>
      <c r="C46" s="42"/>
      <c r="D46" s="42"/>
      <c r="E46" s="42">
        <f t="shared" si="13"/>
        <v>39067000</v>
      </c>
      <c r="F46" s="43">
        <v>35520000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142554000</v>
      </c>
      <c r="C61" s="39">
        <f t="shared" si="26"/>
        <v>30340000</v>
      </c>
      <c r="D61" s="39">
        <f t="shared" si="26"/>
        <v>0</v>
      </c>
      <c r="E61" s="39">
        <f t="shared" si="26"/>
        <v>172894000</v>
      </c>
      <c r="F61" s="40">
        <f t="shared" si="26"/>
        <v>169347000</v>
      </c>
      <c r="G61" s="41">
        <f t="shared" si="26"/>
        <v>133827000</v>
      </c>
      <c r="H61" s="40">
        <f t="shared" si="26"/>
        <v>25969000</v>
      </c>
      <c r="I61" s="41">
        <f t="shared" si="26"/>
        <v>23102991</v>
      </c>
      <c r="J61" s="40">
        <f t="shared" si="26"/>
        <v>24772000</v>
      </c>
      <c r="K61" s="41">
        <f t="shared" si="26"/>
        <v>22655933</v>
      </c>
      <c r="L61" s="40">
        <f t="shared" si="26"/>
        <v>10916000</v>
      </c>
      <c r="M61" s="41">
        <f t="shared" si="26"/>
        <v>12141433</v>
      </c>
      <c r="N61" s="40">
        <f t="shared" si="26"/>
        <v>0</v>
      </c>
      <c r="O61" s="41">
        <f t="shared" si="26"/>
        <v>0</v>
      </c>
      <c r="P61" s="40">
        <f t="shared" si="26"/>
        <v>61657000</v>
      </c>
      <c r="Q61" s="41">
        <f t="shared" si="26"/>
        <v>57900357</v>
      </c>
      <c r="R61" s="20">
        <f t="shared" si="16"/>
        <v>-55.934119166801224</v>
      </c>
      <c r="S61" s="21">
        <f t="shared" si="17"/>
        <v>-46.409476934805554</v>
      </c>
      <c r="T61" s="20">
        <f t="shared" si="18"/>
        <v>35.661734935856657</v>
      </c>
      <c r="U61" s="22">
        <f t="shared" si="19"/>
        <v>33.488933681909145</v>
      </c>
      <c r="V61" s="40">
        <f t="shared" ref="V61:W61" si="27">+V8+V43</f>
        <v>2007000</v>
      </c>
      <c r="W61" s="41">
        <f t="shared" si="27"/>
        <v>783000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142554000</v>
      </c>
      <c r="C65" s="48">
        <f t="shared" si="30"/>
        <v>30340000</v>
      </c>
      <c r="D65" s="48">
        <f t="shared" si="30"/>
        <v>0</v>
      </c>
      <c r="E65" s="48">
        <f t="shared" si="30"/>
        <v>172894000</v>
      </c>
      <c r="F65" s="49">
        <f t="shared" si="30"/>
        <v>169347000</v>
      </c>
      <c r="G65" s="50">
        <f t="shared" si="30"/>
        <v>133827000</v>
      </c>
      <c r="H65" s="49">
        <f t="shared" si="30"/>
        <v>25969000</v>
      </c>
      <c r="I65" s="50">
        <f t="shared" si="30"/>
        <v>23102991</v>
      </c>
      <c r="J65" s="49">
        <f t="shared" si="30"/>
        <v>24772000</v>
      </c>
      <c r="K65" s="50">
        <f t="shared" si="30"/>
        <v>22655933</v>
      </c>
      <c r="L65" s="49">
        <f t="shared" si="30"/>
        <v>10916000</v>
      </c>
      <c r="M65" s="51">
        <f t="shared" si="30"/>
        <v>12141433</v>
      </c>
      <c r="N65" s="49">
        <f t="shared" si="30"/>
        <v>0</v>
      </c>
      <c r="O65" s="50">
        <f t="shared" si="30"/>
        <v>0</v>
      </c>
      <c r="P65" s="49">
        <f t="shared" si="30"/>
        <v>61657000</v>
      </c>
      <c r="Q65" s="50">
        <f t="shared" si="30"/>
        <v>57900357</v>
      </c>
      <c r="R65" s="34">
        <f t="shared" si="16"/>
        <v>-55.934119166801224</v>
      </c>
      <c r="S65" s="35">
        <f t="shared" si="17"/>
        <v>-46.409476934805554</v>
      </c>
      <c r="T65" s="34">
        <f t="shared" si="18"/>
        <v>35.661734935856657</v>
      </c>
      <c r="U65" s="35">
        <f t="shared" si="19"/>
        <v>33.488933681909145</v>
      </c>
      <c r="V65" s="49">
        <f>+V61+V62</f>
        <v>2007000</v>
      </c>
      <c r="W65" s="50">
        <f>+W61+W62</f>
        <v>783000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94264000</v>
      </c>
      <c r="C8" s="36">
        <f t="shared" si="0"/>
        <v>0</v>
      </c>
      <c r="D8" s="36">
        <f t="shared" si="0"/>
        <v>0</v>
      </c>
      <c r="E8" s="36">
        <f t="shared" si="0"/>
        <v>94264000</v>
      </c>
      <c r="F8" s="37">
        <f t="shared" si="0"/>
        <v>94264000</v>
      </c>
      <c r="G8" s="38">
        <f t="shared" si="0"/>
        <v>94264000</v>
      </c>
      <c r="H8" s="37">
        <f t="shared" si="0"/>
        <v>25935000</v>
      </c>
      <c r="I8" s="38">
        <f t="shared" si="0"/>
        <v>21619787</v>
      </c>
      <c r="J8" s="37">
        <f t="shared" si="0"/>
        <v>19516000</v>
      </c>
      <c r="K8" s="38">
        <f t="shared" si="0"/>
        <v>14262197</v>
      </c>
      <c r="L8" s="37">
        <f t="shared" si="0"/>
        <v>18087000</v>
      </c>
      <c r="M8" s="38">
        <f t="shared" si="0"/>
        <v>15916788</v>
      </c>
      <c r="N8" s="37">
        <f t="shared" si="0"/>
        <v>0</v>
      </c>
      <c r="O8" s="38">
        <f t="shared" si="0"/>
        <v>0</v>
      </c>
      <c r="P8" s="37">
        <f t="shared" si="0"/>
        <v>63538000</v>
      </c>
      <c r="Q8" s="38">
        <f t="shared" si="0"/>
        <v>51798772</v>
      </c>
      <c r="R8" s="16">
        <f>IF(($J8       =0),0,((($L8       -$J8       )/$J8       )*100))</f>
        <v>-7.3221971715515473</v>
      </c>
      <c r="S8" s="17">
        <f>IF(($K8       =0),0,((($M8       -$K8       )/$K8       )*100))</f>
        <v>11.60123506918324</v>
      </c>
      <c r="T8" s="16">
        <f>IF(($E8       =0),0,(($P8       /$E8       )*100))</f>
        <v>67.404311295934832</v>
      </c>
      <c r="U8" s="18">
        <f>IF(($E8       =0),0,(($Q8       /$E8       )*100))</f>
        <v>54.950746838665879</v>
      </c>
      <c r="V8" s="37">
        <f t="shared" ref="V8:W8" si="1">+V9+V28</f>
        <v>20956000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89053000</v>
      </c>
      <c r="C9" s="39">
        <f t="shared" si="2"/>
        <v>0</v>
      </c>
      <c r="D9" s="39">
        <f t="shared" si="2"/>
        <v>0</v>
      </c>
      <c r="E9" s="39">
        <f t="shared" si="2"/>
        <v>89053000</v>
      </c>
      <c r="F9" s="40">
        <f t="shared" si="2"/>
        <v>89053000</v>
      </c>
      <c r="G9" s="41">
        <f t="shared" si="2"/>
        <v>89053000</v>
      </c>
      <c r="H9" s="40">
        <f t="shared" si="2"/>
        <v>25080000</v>
      </c>
      <c r="I9" s="41">
        <f t="shared" si="2"/>
        <v>19078637</v>
      </c>
      <c r="J9" s="40">
        <f t="shared" si="2"/>
        <v>18052000</v>
      </c>
      <c r="K9" s="41">
        <f t="shared" si="2"/>
        <v>13157641</v>
      </c>
      <c r="L9" s="40">
        <f t="shared" si="2"/>
        <v>17113000</v>
      </c>
      <c r="M9" s="41">
        <f t="shared" si="2"/>
        <v>15487402</v>
      </c>
      <c r="N9" s="40">
        <f t="shared" si="2"/>
        <v>0</v>
      </c>
      <c r="O9" s="41">
        <f t="shared" si="2"/>
        <v>0</v>
      </c>
      <c r="P9" s="40">
        <f t="shared" si="2"/>
        <v>60245000</v>
      </c>
      <c r="Q9" s="41">
        <f t="shared" si="2"/>
        <v>47723680</v>
      </c>
      <c r="R9" s="20">
        <f>IF(($J9       =0),0,((($L9       -$J9       )/$J9       )*100))</f>
        <v>-5.2016397075116325</v>
      </c>
      <c r="S9" s="21">
        <f>IF(($K9       =0),0,((($M9       -$K9       )/$K9       )*100))</f>
        <v>17.706525052629114</v>
      </c>
      <c r="T9" s="20">
        <f>IF(($E9       =0),0,(($P9       /$E9       )*100))</f>
        <v>67.650724849247084</v>
      </c>
      <c r="U9" s="22">
        <f>IF(($E9       =0),0,(($Q9       /$E9       )*100))</f>
        <v>53.590199094920997</v>
      </c>
      <c r="V9" s="40">
        <f t="shared" ref="V9:W9" si="3">SUM(V10:V27)</f>
        <v>20956000</v>
      </c>
      <c r="W9" s="41">
        <f t="shared" si="3"/>
        <v>0</v>
      </c>
    </row>
    <row r="10" spans="1:23" ht="13" x14ac:dyDescent="0.3">
      <c r="A10" s="23" t="s">
        <v>36</v>
      </c>
      <c r="B10" s="42">
        <v>67045000</v>
      </c>
      <c r="C10" s="42"/>
      <c r="D10" s="42"/>
      <c r="E10" s="42">
        <f t="shared" ref="E10:E41" si="4">$B10      +$C10      +$D10</f>
        <v>67045000</v>
      </c>
      <c r="F10" s="43">
        <v>67045000</v>
      </c>
      <c r="G10" s="44">
        <v>67045000</v>
      </c>
      <c r="H10" s="43">
        <v>15176000</v>
      </c>
      <c r="I10" s="44">
        <v>18956848</v>
      </c>
      <c r="J10" s="43">
        <v>15852000</v>
      </c>
      <c r="K10" s="44">
        <v>13157641</v>
      </c>
      <c r="L10" s="43">
        <v>9484000</v>
      </c>
      <c r="M10" s="44">
        <v>15487402</v>
      </c>
      <c r="N10" s="43"/>
      <c r="O10" s="44"/>
      <c r="P10" s="43">
        <f t="shared" ref="P10:P41" si="5">$H10      +$J10      +$L10      +$N10</f>
        <v>40512000</v>
      </c>
      <c r="Q10" s="44">
        <f t="shared" ref="Q10:Q41" si="6">$I10      +$K10      +$M10      +$O10</f>
        <v>47601891</v>
      </c>
      <c r="R10" s="24">
        <f t="shared" ref="R10:R41" si="7">IF(($J10      =0),0,((($L10      -$J10      )/$J10      )*100))</f>
        <v>-40.171587181428208</v>
      </c>
      <c r="S10" s="25">
        <f t="shared" ref="S10:S41" si="8">IF(($K10      =0),0,((($M10      -$K10      )/$K10      )*100))</f>
        <v>17.706525052629114</v>
      </c>
      <c r="T10" s="24">
        <f t="shared" ref="T10:T41" si="9">IF(($E10      =0),0,(($P10      /$E10      )*100))</f>
        <v>60.425087627712728</v>
      </c>
      <c r="U10" s="26">
        <f t="shared" ref="U10:U41" si="10">IF(($E10      =0),0,(($Q10      /$E10      )*100))</f>
        <v>70.99991199940338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22008000</v>
      </c>
      <c r="C13" s="42"/>
      <c r="D13" s="42"/>
      <c r="E13" s="42">
        <f t="shared" si="4"/>
        <v>22008000</v>
      </c>
      <c r="F13" s="43">
        <v>22008000</v>
      </c>
      <c r="G13" s="44">
        <v>22008000</v>
      </c>
      <c r="H13" s="43">
        <v>9904000</v>
      </c>
      <c r="I13" s="44">
        <v>121789</v>
      </c>
      <c r="J13" s="43">
        <v>2200000</v>
      </c>
      <c r="K13" s="44"/>
      <c r="L13" s="43">
        <v>7629000</v>
      </c>
      <c r="M13" s="44"/>
      <c r="N13" s="43"/>
      <c r="O13" s="44"/>
      <c r="P13" s="43">
        <f t="shared" si="5"/>
        <v>19733000</v>
      </c>
      <c r="Q13" s="44">
        <f t="shared" si="6"/>
        <v>121789</v>
      </c>
      <c r="R13" s="24">
        <f t="shared" si="7"/>
        <v>246.77272727272728</v>
      </c>
      <c r="S13" s="25">
        <f t="shared" si="8"/>
        <v>0</v>
      </c>
      <c r="T13" s="24">
        <f t="shared" si="9"/>
        <v>89.662849872773549</v>
      </c>
      <c r="U13" s="26">
        <f t="shared" si="10"/>
        <v>0.55338513267902578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20956000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5211000</v>
      </c>
      <c r="C28" s="39">
        <f t="shared" si="11"/>
        <v>0</v>
      </c>
      <c r="D28" s="39">
        <f t="shared" si="11"/>
        <v>0</v>
      </c>
      <c r="E28" s="39">
        <f t="shared" si="11"/>
        <v>5211000</v>
      </c>
      <c r="F28" s="40">
        <f t="shared" si="11"/>
        <v>5211000</v>
      </c>
      <c r="G28" s="41">
        <f t="shared" si="11"/>
        <v>5211000</v>
      </c>
      <c r="H28" s="40">
        <f t="shared" si="11"/>
        <v>855000</v>
      </c>
      <c r="I28" s="41">
        <f t="shared" si="11"/>
        <v>2541150</v>
      </c>
      <c r="J28" s="40">
        <f t="shared" si="11"/>
        <v>1464000</v>
      </c>
      <c r="K28" s="41">
        <f t="shared" si="11"/>
        <v>1104556</v>
      </c>
      <c r="L28" s="40">
        <f t="shared" si="11"/>
        <v>974000</v>
      </c>
      <c r="M28" s="41">
        <f t="shared" si="11"/>
        <v>429386</v>
      </c>
      <c r="N28" s="40">
        <f t="shared" si="11"/>
        <v>0</v>
      </c>
      <c r="O28" s="41">
        <f t="shared" si="11"/>
        <v>0</v>
      </c>
      <c r="P28" s="40">
        <f t="shared" si="11"/>
        <v>3293000</v>
      </c>
      <c r="Q28" s="41">
        <f t="shared" si="11"/>
        <v>4075092</v>
      </c>
      <c r="R28" s="20">
        <f t="shared" si="7"/>
        <v>-33.469945355191257</v>
      </c>
      <c r="S28" s="21">
        <f t="shared" si="8"/>
        <v>-61.125918468597341</v>
      </c>
      <c r="T28" s="20">
        <f t="shared" si="9"/>
        <v>63.193245058530032</v>
      </c>
      <c r="U28" s="22">
        <f t="shared" si="10"/>
        <v>78.20172711571675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2100000</v>
      </c>
      <c r="C31" s="42"/>
      <c r="D31" s="42"/>
      <c r="E31" s="42">
        <f t="shared" si="4"/>
        <v>2100000</v>
      </c>
      <c r="F31" s="43">
        <v>2100000</v>
      </c>
      <c r="G31" s="44">
        <v>2100000</v>
      </c>
      <c r="H31" s="43">
        <v>77000</v>
      </c>
      <c r="I31" s="44">
        <v>77459</v>
      </c>
      <c r="J31" s="43">
        <v>470000</v>
      </c>
      <c r="K31" s="44">
        <v>457247</v>
      </c>
      <c r="L31" s="43">
        <v>146000</v>
      </c>
      <c r="M31" s="44">
        <v>429386</v>
      </c>
      <c r="N31" s="43"/>
      <c r="O31" s="44"/>
      <c r="P31" s="43">
        <f t="shared" si="5"/>
        <v>693000</v>
      </c>
      <c r="Q31" s="44">
        <f t="shared" si="6"/>
        <v>964092</v>
      </c>
      <c r="R31" s="24">
        <f t="shared" si="7"/>
        <v>-68.936170212765958</v>
      </c>
      <c r="S31" s="25">
        <f t="shared" si="8"/>
        <v>-6.0932056415897753</v>
      </c>
      <c r="T31" s="24">
        <f t="shared" si="9"/>
        <v>33</v>
      </c>
      <c r="U31" s="26">
        <f t="shared" si="10"/>
        <v>45.909142857142861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3111000</v>
      </c>
      <c r="C33" s="42"/>
      <c r="D33" s="42"/>
      <c r="E33" s="42">
        <f t="shared" si="4"/>
        <v>3111000</v>
      </c>
      <c r="F33" s="43">
        <v>3111000</v>
      </c>
      <c r="G33" s="44">
        <v>3111000</v>
      </c>
      <c r="H33" s="43">
        <v>778000</v>
      </c>
      <c r="I33" s="44">
        <v>2463691</v>
      </c>
      <c r="J33" s="43">
        <v>994000</v>
      </c>
      <c r="K33" s="44">
        <v>647309</v>
      </c>
      <c r="L33" s="43">
        <v>828000</v>
      </c>
      <c r="M33" s="44"/>
      <c r="N33" s="43"/>
      <c r="O33" s="44"/>
      <c r="P33" s="43">
        <f t="shared" si="5"/>
        <v>2600000</v>
      </c>
      <c r="Q33" s="44">
        <f t="shared" si="6"/>
        <v>3111000</v>
      </c>
      <c r="R33" s="24">
        <f t="shared" si="7"/>
        <v>-16.700201207243463</v>
      </c>
      <c r="S33" s="25">
        <f t="shared" si="8"/>
        <v>-100</v>
      </c>
      <c r="T33" s="24">
        <f t="shared" si="9"/>
        <v>83.574413371906147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61380000</v>
      </c>
      <c r="C43" s="45">
        <f t="shared" si="20"/>
        <v>0</v>
      </c>
      <c r="D43" s="45">
        <f t="shared" si="20"/>
        <v>0</v>
      </c>
      <c r="E43" s="45">
        <f t="shared" si="20"/>
        <v>61380000</v>
      </c>
      <c r="F43" s="46">
        <f t="shared" si="20"/>
        <v>55943000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61380000</v>
      </c>
      <c r="C44" s="39">
        <f t="shared" si="22"/>
        <v>0</v>
      </c>
      <c r="D44" s="39">
        <f t="shared" si="22"/>
        <v>0</v>
      </c>
      <c r="E44" s="39">
        <f t="shared" si="22"/>
        <v>61380000</v>
      </c>
      <c r="F44" s="40">
        <f t="shared" si="22"/>
        <v>55943000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59880000</v>
      </c>
      <c r="C46" s="42"/>
      <c r="D46" s="42"/>
      <c r="E46" s="42">
        <f t="shared" si="13"/>
        <v>59880000</v>
      </c>
      <c r="F46" s="43">
        <v>54443000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1500000</v>
      </c>
      <c r="C47" s="42"/>
      <c r="D47" s="42"/>
      <c r="E47" s="42">
        <f t="shared" si="13"/>
        <v>1500000</v>
      </c>
      <c r="F47" s="43">
        <v>1500000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155644000</v>
      </c>
      <c r="C61" s="39">
        <f t="shared" si="26"/>
        <v>0</v>
      </c>
      <c r="D61" s="39">
        <f t="shared" si="26"/>
        <v>0</v>
      </c>
      <c r="E61" s="39">
        <f t="shared" si="26"/>
        <v>155644000</v>
      </c>
      <c r="F61" s="40">
        <f t="shared" si="26"/>
        <v>150207000</v>
      </c>
      <c r="G61" s="41">
        <f t="shared" si="26"/>
        <v>94264000</v>
      </c>
      <c r="H61" s="40">
        <f t="shared" si="26"/>
        <v>25935000</v>
      </c>
      <c r="I61" s="41">
        <f t="shared" si="26"/>
        <v>21619787</v>
      </c>
      <c r="J61" s="40">
        <f t="shared" si="26"/>
        <v>19516000</v>
      </c>
      <c r="K61" s="41">
        <f t="shared" si="26"/>
        <v>14262197</v>
      </c>
      <c r="L61" s="40">
        <f t="shared" si="26"/>
        <v>18087000</v>
      </c>
      <c r="M61" s="41">
        <f t="shared" si="26"/>
        <v>15916788</v>
      </c>
      <c r="N61" s="40">
        <f t="shared" si="26"/>
        <v>0</v>
      </c>
      <c r="O61" s="41">
        <f t="shared" si="26"/>
        <v>0</v>
      </c>
      <c r="P61" s="40">
        <f t="shared" si="26"/>
        <v>63538000</v>
      </c>
      <c r="Q61" s="41">
        <f t="shared" si="26"/>
        <v>51798772</v>
      </c>
      <c r="R61" s="20">
        <f t="shared" si="16"/>
        <v>-7.3221971715515473</v>
      </c>
      <c r="S61" s="21">
        <f t="shared" si="17"/>
        <v>11.60123506918324</v>
      </c>
      <c r="T61" s="20">
        <f t="shared" si="18"/>
        <v>40.82264655238879</v>
      </c>
      <c r="U61" s="22">
        <f t="shared" si="19"/>
        <v>33.280288350337948</v>
      </c>
      <c r="V61" s="40">
        <f t="shared" ref="V61:W61" si="27">+V8+V43</f>
        <v>20956000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155644000</v>
      </c>
      <c r="C65" s="48">
        <f t="shared" si="30"/>
        <v>0</v>
      </c>
      <c r="D65" s="48">
        <f t="shared" si="30"/>
        <v>0</v>
      </c>
      <c r="E65" s="48">
        <f t="shared" si="30"/>
        <v>155644000</v>
      </c>
      <c r="F65" s="49">
        <f t="shared" si="30"/>
        <v>150207000</v>
      </c>
      <c r="G65" s="50">
        <f t="shared" si="30"/>
        <v>94264000</v>
      </c>
      <c r="H65" s="49">
        <f t="shared" si="30"/>
        <v>25935000</v>
      </c>
      <c r="I65" s="50">
        <f t="shared" si="30"/>
        <v>21619787</v>
      </c>
      <c r="J65" s="49">
        <f t="shared" si="30"/>
        <v>19516000</v>
      </c>
      <c r="K65" s="50">
        <f t="shared" si="30"/>
        <v>14262197</v>
      </c>
      <c r="L65" s="49">
        <f t="shared" si="30"/>
        <v>18087000</v>
      </c>
      <c r="M65" s="51">
        <f t="shared" si="30"/>
        <v>15916788</v>
      </c>
      <c r="N65" s="49">
        <f t="shared" si="30"/>
        <v>0</v>
      </c>
      <c r="O65" s="50">
        <f t="shared" si="30"/>
        <v>0</v>
      </c>
      <c r="P65" s="49">
        <f t="shared" si="30"/>
        <v>63538000</v>
      </c>
      <c r="Q65" s="50">
        <f t="shared" si="30"/>
        <v>51798772</v>
      </c>
      <c r="R65" s="34">
        <f t="shared" si="16"/>
        <v>-7.3221971715515473</v>
      </c>
      <c r="S65" s="35">
        <f t="shared" si="17"/>
        <v>11.60123506918324</v>
      </c>
      <c r="T65" s="34">
        <f t="shared" si="18"/>
        <v>40.82264655238879</v>
      </c>
      <c r="U65" s="35">
        <f t="shared" si="19"/>
        <v>33.280288350337948</v>
      </c>
      <c r="V65" s="49">
        <f>+V61+V62</f>
        <v>20956000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80963000</v>
      </c>
      <c r="C8" s="36">
        <f t="shared" si="0"/>
        <v>30592000</v>
      </c>
      <c r="D8" s="36">
        <f t="shared" si="0"/>
        <v>0</v>
      </c>
      <c r="E8" s="36">
        <f t="shared" si="0"/>
        <v>111555000</v>
      </c>
      <c r="F8" s="37">
        <f t="shared" si="0"/>
        <v>112555000</v>
      </c>
      <c r="G8" s="38">
        <f t="shared" si="0"/>
        <v>112555000</v>
      </c>
      <c r="H8" s="37">
        <f t="shared" si="0"/>
        <v>19135000</v>
      </c>
      <c r="I8" s="38">
        <f t="shared" si="0"/>
        <v>7144680</v>
      </c>
      <c r="J8" s="37">
        <f t="shared" si="0"/>
        <v>17274000</v>
      </c>
      <c r="K8" s="38">
        <f t="shared" si="0"/>
        <v>7680757</v>
      </c>
      <c r="L8" s="37">
        <f t="shared" si="0"/>
        <v>13311000</v>
      </c>
      <c r="M8" s="38">
        <f t="shared" si="0"/>
        <v>7513542</v>
      </c>
      <c r="N8" s="37">
        <f t="shared" si="0"/>
        <v>0</v>
      </c>
      <c r="O8" s="38">
        <f t="shared" si="0"/>
        <v>0</v>
      </c>
      <c r="P8" s="37">
        <f t="shared" si="0"/>
        <v>49720000</v>
      </c>
      <c r="Q8" s="38">
        <f t="shared" si="0"/>
        <v>22338979</v>
      </c>
      <c r="R8" s="16">
        <f>IF(($J8       =0),0,((($L8       -$J8       )/$J8       )*100))</f>
        <v>-22.941993747829105</v>
      </c>
      <c r="S8" s="17">
        <f>IF(($K8       =0),0,((($M8       -$K8       )/$K8       )*100))</f>
        <v>-2.1770640576182791</v>
      </c>
      <c r="T8" s="16">
        <f>IF(($E8       =0),0,(($P8       /$E8       )*100))</f>
        <v>44.569943077405767</v>
      </c>
      <c r="U8" s="18">
        <f>IF(($E8       =0),0,(($Q8       /$E8       )*100))</f>
        <v>20.02508090179732</v>
      </c>
      <c r="V8" s="37">
        <f t="shared" ref="V8:W8" si="1">+V9+V28</f>
        <v>3697000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75666000</v>
      </c>
      <c r="C9" s="39">
        <f t="shared" si="2"/>
        <v>30592000</v>
      </c>
      <c r="D9" s="39">
        <f t="shared" si="2"/>
        <v>0</v>
      </c>
      <c r="E9" s="39">
        <f t="shared" si="2"/>
        <v>106258000</v>
      </c>
      <c r="F9" s="40">
        <f t="shared" si="2"/>
        <v>107258000</v>
      </c>
      <c r="G9" s="41">
        <f t="shared" si="2"/>
        <v>107258000</v>
      </c>
      <c r="H9" s="40">
        <f t="shared" si="2"/>
        <v>17884000</v>
      </c>
      <c r="I9" s="41">
        <f t="shared" si="2"/>
        <v>5892211</v>
      </c>
      <c r="J9" s="40">
        <f t="shared" si="2"/>
        <v>15769000</v>
      </c>
      <c r="K9" s="41">
        <f t="shared" si="2"/>
        <v>6597728</v>
      </c>
      <c r="L9" s="40">
        <f t="shared" si="2"/>
        <v>12374000</v>
      </c>
      <c r="M9" s="41">
        <f t="shared" si="2"/>
        <v>6574006</v>
      </c>
      <c r="N9" s="40">
        <f t="shared" si="2"/>
        <v>0</v>
      </c>
      <c r="O9" s="41">
        <f t="shared" si="2"/>
        <v>0</v>
      </c>
      <c r="P9" s="40">
        <f t="shared" si="2"/>
        <v>46027000</v>
      </c>
      <c r="Q9" s="41">
        <f t="shared" si="2"/>
        <v>19063945</v>
      </c>
      <c r="R9" s="20">
        <f>IF(($J9       =0),0,((($L9       -$J9       )/$J9       )*100))</f>
        <v>-21.529583359756487</v>
      </c>
      <c r="S9" s="21">
        <f>IF(($K9       =0),0,((($M9       -$K9       )/$K9       )*100))</f>
        <v>-0.35954801410424925</v>
      </c>
      <c r="T9" s="20">
        <f>IF(($E9       =0),0,(($P9       /$E9       )*100))</f>
        <v>43.316267951589523</v>
      </c>
      <c r="U9" s="22">
        <f>IF(($E9       =0),0,(($Q9       /$E9       )*100))</f>
        <v>17.941185604848574</v>
      </c>
      <c r="V9" s="40">
        <f t="shared" ref="V9:W9" si="3">SUM(V10:V27)</f>
        <v>3697000</v>
      </c>
      <c r="W9" s="41">
        <f t="shared" si="3"/>
        <v>0</v>
      </c>
    </row>
    <row r="10" spans="1:23" ht="13" x14ac:dyDescent="0.3">
      <c r="A10" s="23" t="s">
        <v>36</v>
      </c>
      <c r="B10" s="42">
        <v>44381000</v>
      </c>
      <c r="C10" s="42"/>
      <c r="D10" s="42"/>
      <c r="E10" s="42">
        <f t="shared" ref="E10:E41" si="4">$B10      +$C10      +$D10</f>
        <v>44381000</v>
      </c>
      <c r="F10" s="43">
        <v>44381000</v>
      </c>
      <c r="G10" s="44">
        <v>44381000</v>
      </c>
      <c r="H10" s="43">
        <v>13398000</v>
      </c>
      <c r="I10" s="44">
        <v>5892211</v>
      </c>
      <c r="J10" s="43">
        <v>9826000</v>
      </c>
      <c r="K10" s="44">
        <v>6597728</v>
      </c>
      <c r="L10" s="43">
        <v>2506000</v>
      </c>
      <c r="M10" s="44">
        <v>1408631</v>
      </c>
      <c r="N10" s="43"/>
      <c r="O10" s="44"/>
      <c r="P10" s="43">
        <f t="shared" ref="P10:P41" si="5">$H10      +$J10      +$L10      +$N10</f>
        <v>25730000</v>
      </c>
      <c r="Q10" s="44">
        <f t="shared" ref="Q10:Q41" si="6">$I10      +$K10      +$M10      +$O10</f>
        <v>13898570</v>
      </c>
      <c r="R10" s="24">
        <f t="shared" ref="R10:R41" si="7">IF(($J10      =0),0,((($L10      -$J10      )/$J10      )*100))</f>
        <v>-74.496234479951156</v>
      </c>
      <c r="S10" s="25">
        <f t="shared" ref="S10:S41" si="8">IF(($K10      =0),0,((($M10      -$K10      )/$K10      )*100))</f>
        <v>-78.649756400991365</v>
      </c>
      <c r="T10" s="24">
        <f t="shared" ref="T10:T41" si="9">IF(($E10      =0),0,(($P10      /$E10      )*100))</f>
        <v>57.975259683197763</v>
      </c>
      <c r="U10" s="26">
        <f t="shared" ref="U10:U41" si="10">IF(($E10      =0),0,(($Q10      /$E10      )*100))</f>
        <v>31.316486784885424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9970000</v>
      </c>
      <c r="C13" s="42"/>
      <c r="D13" s="42"/>
      <c r="E13" s="42">
        <f t="shared" si="4"/>
        <v>9970000</v>
      </c>
      <c r="F13" s="43">
        <v>10970000</v>
      </c>
      <c r="G13" s="44">
        <v>10970000</v>
      </c>
      <c r="H13" s="43">
        <v>4486000</v>
      </c>
      <c r="I13" s="44"/>
      <c r="J13" s="43">
        <v>1994000</v>
      </c>
      <c r="K13" s="44"/>
      <c r="L13" s="43">
        <v>2380000</v>
      </c>
      <c r="M13" s="44"/>
      <c r="N13" s="43"/>
      <c r="O13" s="44"/>
      <c r="P13" s="43">
        <f t="shared" si="5"/>
        <v>8860000</v>
      </c>
      <c r="Q13" s="44">
        <f t="shared" si="6"/>
        <v>0</v>
      </c>
      <c r="R13" s="24">
        <f t="shared" si="7"/>
        <v>19.358074222668005</v>
      </c>
      <c r="S13" s="25">
        <f t="shared" si="8"/>
        <v>0</v>
      </c>
      <c r="T13" s="24">
        <f t="shared" si="9"/>
        <v>88.866599799398188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21315000</v>
      </c>
      <c r="C20" s="42">
        <v>30592000</v>
      </c>
      <c r="D20" s="42"/>
      <c r="E20" s="42">
        <f t="shared" si="4"/>
        <v>51907000</v>
      </c>
      <c r="F20" s="43">
        <v>51907000</v>
      </c>
      <c r="G20" s="44">
        <v>51907000</v>
      </c>
      <c r="H20" s="43"/>
      <c r="I20" s="44"/>
      <c r="J20" s="43">
        <v>3949000</v>
      </c>
      <c r="K20" s="44"/>
      <c r="L20" s="43">
        <v>7488000</v>
      </c>
      <c r="M20" s="44">
        <v>5165375</v>
      </c>
      <c r="N20" s="43"/>
      <c r="O20" s="44"/>
      <c r="P20" s="43">
        <f t="shared" si="5"/>
        <v>11437000</v>
      </c>
      <c r="Q20" s="44">
        <f t="shared" si="6"/>
        <v>5165375</v>
      </c>
      <c r="R20" s="24">
        <f t="shared" si="7"/>
        <v>89.617624715117756</v>
      </c>
      <c r="S20" s="25">
        <f t="shared" si="8"/>
        <v>0</v>
      </c>
      <c r="T20" s="24">
        <f t="shared" si="9"/>
        <v>22.033637081703816</v>
      </c>
      <c r="U20" s="26">
        <f t="shared" si="10"/>
        <v>9.951210819349992</v>
      </c>
      <c r="V20" s="43">
        <v>3697000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5297000</v>
      </c>
      <c r="C28" s="39">
        <f t="shared" si="11"/>
        <v>0</v>
      </c>
      <c r="D28" s="39">
        <f t="shared" si="11"/>
        <v>0</v>
      </c>
      <c r="E28" s="39">
        <f t="shared" si="11"/>
        <v>5297000</v>
      </c>
      <c r="F28" s="40">
        <f t="shared" si="11"/>
        <v>5297000</v>
      </c>
      <c r="G28" s="41">
        <f t="shared" si="11"/>
        <v>5297000</v>
      </c>
      <c r="H28" s="40">
        <f t="shared" si="11"/>
        <v>1251000</v>
      </c>
      <c r="I28" s="41">
        <f t="shared" si="11"/>
        <v>1252469</v>
      </c>
      <c r="J28" s="40">
        <f t="shared" si="11"/>
        <v>1505000</v>
      </c>
      <c r="K28" s="41">
        <f t="shared" si="11"/>
        <v>1083029</v>
      </c>
      <c r="L28" s="40">
        <f t="shared" si="11"/>
        <v>937000</v>
      </c>
      <c r="M28" s="41">
        <f t="shared" si="11"/>
        <v>939536</v>
      </c>
      <c r="N28" s="40">
        <f t="shared" si="11"/>
        <v>0</v>
      </c>
      <c r="O28" s="41">
        <f t="shared" si="11"/>
        <v>0</v>
      </c>
      <c r="P28" s="40">
        <f t="shared" si="11"/>
        <v>3693000</v>
      </c>
      <c r="Q28" s="41">
        <f t="shared" si="11"/>
        <v>3275034</v>
      </c>
      <c r="R28" s="20">
        <f t="shared" si="7"/>
        <v>-37.740863787375417</v>
      </c>
      <c r="S28" s="21">
        <f t="shared" si="8"/>
        <v>-13.249229706683755</v>
      </c>
      <c r="T28" s="20">
        <f t="shared" si="9"/>
        <v>69.718708703039454</v>
      </c>
      <c r="U28" s="22">
        <f t="shared" si="10"/>
        <v>61.828091372474979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2700000</v>
      </c>
      <c r="C31" s="42"/>
      <c r="D31" s="42"/>
      <c r="E31" s="42">
        <f t="shared" si="4"/>
        <v>2700000</v>
      </c>
      <c r="F31" s="43">
        <v>2700000</v>
      </c>
      <c r="G31" s="44">
        <v>2700000</v>
      </c>
      <c r="H31" s="43">
        <v>644000</v>
      </c>
      <c r="I31" s="44">
        <v>643419</v>
      </c>
      <c r="J31" s="43">
        <v>1108000</v>
      </c>
      <c r="K31" s="44">
        <v>870649</v>
      </c>
      <c r="L31" s="43">
        <v>369000</v>
      </c>
      <c r="M31" s="44">
        <v>368156</v>
      </c>
      <c r="N31" s="43"/>
      <c r="O31" s="44"/>
      <c r="P31" s="43">
        <f t="shared" si="5"/>
        <v>2121000</v>
      </c>
      <c r="Q31" s="44">
        <f t="shared" si="6"/>
        <v>1882224</v>
      </c>
      <c r="R31" s="24">
        <f t="shared" si="7"/>
        <v>-66.696750902527086</v>
      </c>
      <c r="S31" s="25">
        <f t="shared" si="8"/>
        <v>-57.714762206124391</v>
      </c>
      <c r="T31" s="24">
        <f t="shared" si="9"/>
        <v>78.555555555555557</v>
      </c>
      <c r="U31" s="26">
        <f t="shared" si="10"/>
        <v>69.711999999999989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2597000</v>
      </c>
      <c r="C33" s="42"/>
      <c r="D33" s="42"/>
      <c r="E33" s="42">
        <f t="shared" si="4"/>
        <v>2597000</v>
      </c>
      <c r="F33" s="43">
        <v>2597000</v>
      </c>
      <c r="G33" s="44">
        <v>2597000</v>
      </c>
      <c r="H33" s="43">
        <v>607000</v>
      </c>
      <c r="I33" s="44">
        <v>609050</v>
      </c>
      <c r="J33" s="43">
        <v>397000</v>
      </c>
      <c r="K33" s="44">
        <v>212380</v>
      </c>
      <c r="L33" s="43">
        <v>568000</v>
      </c>
      <c r="M33" s="44">
        <v>571380</v>
      </c>
      <c r="N33" s="43"/>
      <c r="O33" s="44"/>
      <c r="P33" s="43">
        <f t="shared" si="5"/>
        <v>1572000</v>
      </c>
      <c r="Q33" s="44">
        <f t="shared" si="6"/>
        <v>1392810</v>
      </c>
      <c r="R33" s="24">
        <f t="shared" si="7"/>
        <v>43.073047858942068</v>
      </c>
      <c r="S33" s="25">
        <f t="shared" si="8"/>
        <v>169.0366324512666</v>
      </c>
      <c r="T33" s="24">
        <f t="shared" si="9"/>
        <v>60.531382364266463</v>
      </c>
      <c r="U33" s="26">
        <f t="shared" si="10"/>
        <v>53.631497882171743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732000</v>
      </c>
      <c r="C43" s="45">
        <f t="shared" si="20"/>
        <v>0</v>
      </c>
      <c r="D43" s="45">
        <f t="shared" si="20"/>
        <v>0</v>
      </c>
      <c r="E43" s="45">
        <f t="shared" si="20"/>
        <v>732000</v>
      </c>
      <c r="F43" s="46">
        <f t="shared" si="20"/>
        <v>665000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732000</v>
      </c>
      <c r="C44" s="39">
        <f t="shared" si="22"/>
        <v>0</v>
      </c>
      <c r="D44" s="39">
        <f t="shared" si="22"/>
        <v>0</v>
      </c>
      <c r="E44" s="39">
        <f t="shared" si="22"/>
        <v>732000</v>
      </c>
      <c r="F44" s="40">
        <f t="shared" si="22"/>
        <v>665000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732000</v>
      </c>
      <c r="C46" s="42"/>
      <c r="D46" s="42"/>
      <c r="E46" s="42">
        <f t="shared" si="13"/>
        <v>732000</v>
      </c>
      <c r="F46" s="43">
        <v>665000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81695000</v>
      </c>
      <c r="C61" s="39">
        <f t="shared" si="26"/>
        <v>30592000</v>
      </c>
      <c r="D61" s="39">
        <f t="shared" si="26"/>
        <v>0</v>
      </c>
      <c r="E61" s="39">
        <f t="shared" si="26"/>
        <v>112287000</v>
      </c>
      <c r="F61" s="40">
        <f t="shared" si="26"/>
        <v>113220000</v>
      </c>
      <c r="G61" s="41">
        <f t="shared" si="26"/>
        <v>112555000</v>
      </c>
      <c r="H61" s="40">
        <f t="shared" si="26"/>
        <v>19135000</v>
      </c>
      <c r="I61" s="41">
        <f t="shared" si="26"/>
        <v>7144680</v>
      </c>
      <c r="J61" s="40">
        <f t="shared" si="26"/>
        <v>17274000</v>
      </c>
      <c r="K61" s="41">
        <f t="shared" si="26"/>
        <v>7680757</v>
      </c>
      <c r="L61" s="40">
        <f t="shared" si="26"/>
        <v>13311000</v>
      </c>
      <c r="M61" s="41">
        <f t="shared" si="26"/>
        <v>7513542</v>
      </c>
      <c r="N61" s="40">
        <f t="shared" si="26"/>
        <v>0</v>
      </c>
      <c r="O61" s="41">
        <f t="shared" si="26"/>
        <v>0</v>
      </c>
      <c r="P61" s="40">
        <f t="shared" si="26"/>
        <v>49720000</v>
      </c>
      <c r="Q61" s="41">
        <f t="shared" si="26"/>
        <v>22338979</v>
      </c>
      <c r="R61" s="20">
        <f t="shared" si="16"/>
        <v>-22.941993747829105</v>
      </c>
      <c r="S61" s="21">
        <f t="shared" si="17"/>
        <v>-2.1770640576182791</v>
      </c>
      <c r="T61" s="20">
        <f t="shared" si="18"/>
        <v>44.279391202899717</v>
      </c>
      <c r="U61" s="22">
        <f t="shared" si="19"/>
        <v>19.894537212678227</v>
      </c>
      <c r="V61" s="40">
        <f t="shared" ref="V61:W61" si="27">+V8+V43</f>
        <v>3697000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81695000</v>
      </c>
      <c r="C65" s="48">
        <f t="shared" si="30"/>
        <v>30592000</v>
      </c>
      <c r="D65" s="48">
        <f t="shared" si="30"/>
        <v>0</v>
      </c>
      <c r="E65" s="48">
        <f t="shared" si="30"/>
        <v>112287000</v>
      </c>
      <c r="F65" s="49">
        <f t="shared" si="30"/>
        <v>113220000</v>
      </c>
      <c r="G65" s="50">
        <f t="shared" si="30"/>
        <v>112555000</v>
      </c>
      <c r="H65" s="49">
        <f t="shared" si="30"/>
        <v>19135000</v>
      </c>
      <c r="I65" s="50">
        <f t="shared" si="30"/>
        <v>7144680</v>
      </c>
      <c r="J65" s="49">
        <f t="shared" si="30"/>
        <v>17274000</v>
      </c>
      <c r="K65" s="50">
        <f t="shared" si="30"/>
        <v>7680757</v>
      </c>
      <c r="L65" s="49">
        <f t="shared" si="30"/>
        <v>13311000</v>
      </c>
      <c r="M65" s="51">
        <f t="shared" si="30"/>
        <v>7513542</v>
      </c>
      <c r="N65" s="49">
        <f t="shared" si="30"/>
        <v>0</v>
      </c>
      <c r="O65" s="50">
        <f t="shared" si="30"/>
        <v>0</v>
      </c>
      <c r="P65" s="49">
        <f t="shared" si="30"/>
        <v>49720000</v>
      </c>
      <c r="Q65" s="50">
        <f t="shared" si="30"/>
        <v>22338979</v>
      </c>
      <c r="R65" s="34">
        <f t="shared" si="16"/>
        <v>-22.941993747829105</v>
      </c>
      <c r="S65" s="35">
        <f t="shared" si="17"/>
        <v>-2.1770640576182791</v>
      </c>
      <c r="T65" s="34">
        <f t="shared" si="18"/>
        <v>44.279391202899717</v>
      </c>
      <c r="U65" s="35">
        <f t="shared" si="19"/>
        <v>19.894537212678227</v>
      </c>
      <c r="V65" s="49">
        <f>+V61+V62</f>
        <v>3697000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1134269000</v>
      </c>
      <c r="C8" s="36">
        <f t="shared" si="0"/>
        <v>0</v>
      </c>
      <c r="D8" s="36">
        <f t="shared" si="0"/>
        <v>0</v>
      </c>
      <c r="E8" s="36">
        <f t="shared" si="0"/>
        <v>1134269000</v>
      </c>
      <c r="F8" s="37">
        <f t="shared" si="0"/>
        <v>1081469000</v>
      </c>
      <c r="G8" s="38">
        <f t="shared" si="0"/>
        <v>825696000</v>
      </c>
      <c r="H8" s="37">
        <f t="shared" si="0"/>
        <v>45163000</v>
      </c>
      <c r="I8" s="38">
        <f t="shared" si="0"/>
        <v>0</v>
      </c>
      <c r="J8" s="37">
        <f t="shared" si="0"/>
        <v>183889000</v>
      </c>
      <c r="K8" s="38">
        <f t="shared" si="0"/>
        <v>0</v>
      </c>
      <c r="L8" s="37">
        <f t="shared" si="0"/>
        <v>86890000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315942000</v>
      </c>
      <c r="Q8" s="38">
        <f t="shared" si="0"/>
        <v>0</v>
      </c>
      <c r="R8" s="16">
        <f>IF(($J8       =0),0,((($L8       -$J8       )/$J8       )*100))</f>
        <v>-52.74866903403683</v>
      </c>
      <c r="S8" s="17">
        <f>IF(($K8       =0),0,((($M8       -$K8       )/$K8       )*100))</f>
        <v>0</v>
      </c>
      <c r="T8" s="16">
        <f>IF(($E8       =0),0,(($P8       /$E8       )*100))</f>
        <v>27.854239161962465</v>
      </c>
      <c r="U8" s="18">
        <f>IF(($E8       =0),0,(($Q8       /$E8       )*100))</f>
        <v>0</v>
      </c>
      <c r="V8" s="37">
        <f t="shared" ref="V8:W8" si="1">+V9+V28</f>
        <v>125030000</v>
      </c>
      <c r="W8" s="38">
        <f t="shared" si="1"/>
        <v>85309000</v>
      </c>
    </row>
    <row r="9" spans="1:23" ht="13" x14ac:dyDescent="0.3">
      <c r="A9" s="19" t="s">
        <v>35</v>
      </c>
      <c r="B9" s="39">
        <f t="shared" ref="B9:Q9" si="2">SUM(B10:B27)</f>
        <v>1114912000</v>
      </c>
      <c r="C9" s="39">
        <f t="shared" si="2"/>
        <v>0</v>
      </c>
      <c r="D9" s="39">
        <f t="shared" si="2"/>
        <v>0</v>
      </c>
      <c r="E9" s="39">
        <f t="shared" si="2"/>
        <v>1114912000</v>
      </c>
      <c r="F9" s="40">
        <f t="shared" si="2"/>
        <v>1066112000</v>
      </c>
      <c r="G9" s="41">
        <f t="shared" si="2"/>
        <v>810339000</v>
      </c>
      <c r="H9" s="40">
        <f t="shared" si="2"/>
        <v>43426000</v>
      </c>
      <c r="I9" s="41">
        <f t="shared" si="2"/>
        <v>0</v>
      </c>
      <c r="J9" s="40">
        <f t="shared" si="2"/>
        <v>181967000</v>
      </c>
      <c r="K9" s="41">
        <f t="shared" si="2"/>
        <v>0</v>
      </c>
      <c r="L9" s="40">
        <f t="shared" si="2"/>
        <v>82945000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308338000</v>
      </c>
      <c r="Q9" s="41">
        <f t="shared" si="2"/>
        <v>0</v>
      </c>
      <c r="R9" s="20">
        <f>IF(($J9       =0),0,((($L9       -$J9       )/$J9       )*100))</f>
        <v>-54.417559227772074</v>
      </c>
      <c r="S9" s="21">
        <f>IF(($K9       =0),0,((($M9       -$K9       )/$K9       )*100))</f>
        <v>0</v>
      </c>
      <c r="T9" s="20">
        <f>IF(($E9       =0),0,(($P9       /$E9       )*100))</f>
        <v>27.655814988088746</v>
      </c>
      <c r="U9" s="22">
        <f>IF(($E9       =0),0,(($Q9       /$E9       )*100))</f>
        <v>0</v>
      </c>
      <c r="V9" s="40">
        <f t="shared" ref="V9:W9" si="3">SUM(V10:V27)</f>
        <v>72706000</v>
      </c>
      <c r="W9" s="41">
        <f t="shared" si="3"/>
        <v>64049000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298225000</v>
      </c>
      <c r="C12" s="42"/>
      <c r="D12" s="42"/>
      <c r="E12" s="42">
        <f t="shared" si="4"/>
        <v>298225000</v>
      </c>
      <c r="F12" s="43">
        <v>298225000</v>
      </c>
      <c r="G12" s="44">
        <v>178585000</v>
      </c>
      <c r="H12" s="43">
        <v>16132000</v>
      </c>
      <c r="I12" s="44"/>
      <c r="J12" s="43">
        <v>26332000</v>
      </c>
      <c r="K12" s="44"/>
      <c r="L12" s="43">
        <v>25250000</v>
      </c>
      <c r="M12" s="44"/>
      <c r="N12" s="43"/>
      <c r="O12" s="44"/>
      <c r="P12" s="43">
        <f t="shared" si="5"/>
        <v>67714000</v>
      </c>
      <c r="Q12" s="44">
        <f t="shared" si="6"/>
        <v>0</v>
      </c>
      <c r="R12" s="24">
        <f t="shared" si="7"/>
        <v>-4.1090688136108158</v>
      </c>
      <c r="S12" s="25">
        <f t="shared" si="8"/>
        <v>0</v>
      </c>
      <c r="T12" s="24">
        <f t="shared" si="9"/>
        <v>22.705675245200769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>
        <v>72706000</v>
      </c>
      <c r="W20" s="44">
        <v>64049000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390000000</v>
      </c>
      <c r="C22" s="42"/>
      <c r="D22" s="42"/>
      <c r="E22" s="42">
        <f t="shared" si="4"/>
        <v>390000000</v>
      </c>
      <c r="F22" s="43">
        <v>390000000</v>
      </c>
      <c r="G22" s="44">
        <v>280000000</v>
      </c>
      <c r="H22" s="43">
        <v>19835000</v>
      </c>
      <c r="I22" s="44"/>
      <c r="J22" s="43">
        <v>19177000</v>
      </c>
      <c r="K22" s="44"/>
      <c r="L22" s="43">
        <v>1211000</v>
      </c>
      <c r="M22" s="44"/>
      <c r="N22" s="43"/>
      <c r="O22" s="44"/>
      <c r="P22" s="43">
        <f t="shared" si="5"/>
        <v>40223000</v>
      </c>
      <c r="Q22" s="44">
        <f t="shared" si="6"/>
        <v>0</v>
      </c>
      <c r="R22" s="24">
        <f t="shared" si="7"/>
        <v>-93.685143661678055</v>
      </c>
      <c r="S22" s="25">
        <f t="shared" si="8"/>
        <v>0</v>
      </c>
      <c r="T22" s="24">
        <f t="shared" si="9"/>
        <v>10.313589743589743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377887000</v>
      </c>
      <c r="C26" s="42"/>
      <c r="D26" s="42"/>
      <c r="E26" s="42">
        <f t="shared" si="4"/>
        <v>377887000</v>
      </c>
      <c r="F26" s="43">
        <v>377887000</v>
      </c>
      <c r="G26" s="44">
        <v>351754000</v>
      </c>
      <c r="H26" s="43">
        <v>7459000</v>
      </c>
      <c r="I26" s="44"/>
      <c r="J26" s="43">
        <v>136458000</v>
      </c>
      <c r="K26" s="44"/>
      <c r="L26" s="43">
        <v>56484000</v>
      </c>
      <c r="M26" s="44"/>
      <c r="N26" s="43"/>
      <c r="O26" s="44"/>
      <c r="P26" s="43">
        <f t="shared" si="5"/>
        <v>200401000</v>
      </c>
      <c r="Q26" s="44">
        <f t="shared" si="6"/>
        <v>0</v>
      </c>
      <c r="R26" s="24">
        <f t="shared" si="7"/>
        <v>-58.607043925603485</v>
      </c>
      <c r="S26" s="25">
        <f t="shared" si="8"/>
        <v>0</v>
      </c>
      <c r="T26" s="24">
        <f t="shared" si="9"/>
        <v>53.031991044942004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>
        <v>48800000</v>
      </c>
      <c r="C27" s="42"/>
      <c r="D27" s="42"/>
      <c r="E27" s="42">
        <f t="shared" si="4"/>
        <v>48800000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19357000</v>
      </c>
      <c r="C28" s="39">
        <f t="shared" si="11"/>
        <v>0</v>
      </c>
      <c r="D28" s="39">
        <f t="shared" si="11"/>
        <v>0</v>
      </c>
      <c r="E28" s="39">
        <f t="shared" si="11"/>
        <v>19357000</v>
      </c>
      <c r="F28" s="40">
        <f t="shared" si="11"/>
        <v>15357000</v>
      </c>
      <c r="G28" s="41">
        <f t="shared" si="11"/>
        <v>15357000</v>
      </c>
      <c r="H28" s="40">
        <f t="shared" si="11"/>
        <v>1737000</v>
      </c>
      <c r="I28" s="41">
        <f t="shared" si="11"/>
        <v>0</v>
      </c>
      <c r="J28" s="40">
        <f t="shared" si="11"/>
        <v>1922000</v>
      </c>
      <c r="K28" s="41">
        <f t="shared" si="11"/>
        <v>0</v>
      </c>
      <c r="L28" s="40">
        <f t="shared" si="11"/>
        <v>3945000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7604000</v>
      </c>
      <c r="Q28" s="41">
        <f t="shared" si="11"/>
        <v>0</v>
      </c>
      <c r="R28" s="20">
        <f t="shared" si="7"/>
        <v>105.25494276795004</v>
      </c>
      <c r="S28" s="21">
        <f t="shared" si="8"/>
        <v>0</v>
      </c>
      <c r="T28" s="20">
        <f t="shared" si="9"/>
        <v>39.282946737614296</v>
      </c>
      <c r="U28" s="22">
        <f t="shared" si="10"/>
        <v>0</v>
      </c>
      <c r="V28" s="40">
        <f t="shared" ref="V28:W28" si="12">SUM(V29:V42)</f>
        <v>52324000</v>
      </c>
      <c r="W28" s="41">
        <f t="shared" si="12"/>
        <v>21260000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242000</v>
      </c>
      <c r="I31" s="44"/>
      <c r="J31" s="43">
        <v>222000</v>
      </c>
      <c r="K31" s="44"/>
      <c r="L31" s="43">
        <v>97000</v>
      </c>
      <c r="M31" s="44"/>
      <c r="N31" s="43"/>
      <c r="O31" s="44"/>
      <c r="P31" s="43">
        <f t="shared" si="5"/>
        <v>561000</v>
      </c>
      <c r="Q31" s="44">
        <f t="shared" si="6"/>
        <v>0</v>
      </c>
      <c r="R31" s="24">
        <f t="shared" si="7"/>
        <v>-56.306306306306311</v>
      </c>
      <c r="S31" s="25">
        <f t="shared" si="8"/>
        <v>0</v>
      </c>
      <c r="T31" s="24">
        <f t="shared" si="9"/>
        <v>56.100000000000009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2457000</v>
      </c>
      <c r="C33" s="42"/>
      <c r="D33" s="42"/>
      <c r="E33" s="42">
        <f t="shared" si="4"/>
        <v>2457000</v>
      </c>
      <c r="F33" s="43">
        <v>2457000</v>
      </c>
      <c r="G33" s="44">
        <v>2457000</v>
      </c>
      <c r="H33" s="43"/>
      <c r="I33" s="44"/>
      <c r="J33" s="43">
        <v>172000</v>
      </c>
      <c r="K33" s="44"/>
      <c r="L33" s="43">
        <v>2236000</v>
      </c>
      <c r="M33" s="44"/>
      <c r="N33" s="43"/>
      <c r="O33" s="44"/>
      <c r="P33" s="43">
        <f t="shared" si="5"/>
        <v>2408000</v>
      </c>
      <c r="Q33" s="44">
        <f t="shared" si="6"/>
        <v>0</v>
      </c>
      <c r="R33" s="24">
        <f t="shared" si="7"/>
        <v>1200</v>
      </c>
      <c r="S33" s="25">
        <f t="shared" si="8"/>
        <v>0</v>
      </c>
      <c r="T33" s="24">
        <f t="shared" si="9"/>
        <v>98.005698005698008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>
        <v>8900000</v>
      </c>
      <c r="C34" s="42"/>
      <c r="D34" s="42"/>
      <c r="E34" s="42">
        <f t="shared" si="4"/>
        <v>8900000</v>
      </c>
      <c r="F34" s="43">
        <v>8900000</v>
      </c>
      <c r="G34" s="44">
        <v>8900000</v>
      </c>
      <c r="H34" s="43">
        <v>1495000</v>
      </c>
      <c r="I34" s="44"/>
      <c r="J34" s="43">
        <v>1528000</v>
      </c>
      <c r="K34" s="44"/>
      <c r="L34" s="43">
        <v>1612000</v>
      </c>
      <c r="M34" s="44"/>
      <c r="N34" s="43"/>
      <c r="O34" s="44"/>
      <c r="P34" s="43">
        <f t="shared" si="5"/>
        <v>4635000</v>
      </c>
      <c r="Q34" s="44">
        <f t="shared" si="6"/>
        <v>0</v>
      </c>
      <c r="R34" s="24">
        <f t="shared" si="7"/>
        <v>5.4973821989528799</v>
      </c>
      <c r="S34" s="25">
        <f t="shared" si="8"/>
        <v>0</v>
      </c>
      <c r="T34" s="24">
        <f t="shared" si="9"/>
        <v>52.078651685393261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3000000</v>
      </c>
      <c r="G36" s="44">
        <v>3000000</v>
      </c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52324000</v>
      </c>
      <c r="W37" s="44">
        <v>21260000</v>
      </c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4000000</v>
      </c>
      <c r="C43" s="45">
        <f t="shared" si="20"/>
        <v>0</v>
      </c>
      <c r="D43" s="45">
        <f t="shared" si="20"/>
        <v>0</v>
      </c>
      <c r="E43" s="45">
        <f t="shared" si="20"/>
        <v>4000000</v>
      </c>
      <c r="F43" s="46">
        <f t="shared" si="20"/>
        <v>4000000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4000000</v>
      </c>
      <c r="C44" s="39">
        <f t="shared" si="22"/>
        <v>0</v>
      </c>
      <c r="D44" s="39">
        <f t="shared" si="22"/>
        <v>0</v>
      </c>
      <c r="E44" s="39">
        <f t="shared" si="22"/>
        <v>4000000</v>
      </c>
      <c r="F44" s="40">
        <f t="shared" si="22"/>
        <v>4000000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4000000</v>
      </c>
      <c r="C47" s="42"/>
      <c r="D47" s="42"/>
      <c r="E47" s="42">
        <f t="shared" si="13"/>
        <v>4000000</v>
      </c>
      <c r="F47" s="43">
        <v>4000000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1138269000</v>
      </c>
      <c r="C61" s="39">
        <f t="shared" si="26"/>
        <v>0</v>
      </c>
      <c r="D61" s="39">
        <f t="shared" si="26"/>
        <v>0</v>
      </c>
      <c r="E61" s="39">
        <f t="shared" si="26"/>
        <v>1138269000</v>
      </c>
      <c r="F61" s="40">
        <f t="shared" si="26"/>
        <v>1085469000</v>
      </c>
      <c r="G61" s="41">
        <f t="shared" si="26"/>
        <v>825696000</v>
      </c>
      <c r="H61" s="40">
        <f t="shared" si="26"/>
        <v>45163000</v>
      </c>
      <c r="I61" s="41">
        <f t="shared" si="26"/>
        <v>0</v>
      </c>
      <c r="J61" s="40">
        <f t="shared" si="26"/>
        <v>183889000</v>
      </c>
      <c r="K61" s="41">
        <f t="shared" si="26"/>
        <v>0</v>
      </c>
      <c r="L61" s="40">
        <f t="shared" si="26"/>
        <v>86890000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315942000</v>
      </c>
      <c r="Q61" s="41">
        <f t="shared" si="26"/>
        <v>0</v>
      </c>
      <c r="R61" s="20">
        <f t="shared" si="16"/>
        <v>-52.74866903403683</v>
      </c>
      <c r="S61" s="21">
        <f t="shared" si="17"/>
        <v>0</v>
      </c>
      <c r="T61" s="20">
        <f t="shared" si="18"/>
        <v>27.756356362160439</v>
      </c>
      <c r="U61" s="22">
        <f t="shared" si="19"/>
        <v>0</v>
      </c>
      <c r="V61" s="40">
        <f t="shared" ref="V61:W61" si="27">+V8+V43</f>
        <v>125030000</v>
      </c>
      <c r="W61" s="41">
        <f t="shared" si="27"/>
        <v>85309000</v>
      </c>
    </row>
    <row r="62" spans="1:23" ht="13" x14ac:dyDescent="0.3">
      <c r="A62" s="19" t="s">
        <v>86</v>
      </c>
      <c r="B62" s="39">
        <f t="shared" ref="B62:Q62" si="28">SUM(B63:B64)</f>
        <v>663817000</v>
      </c>
      <c r="C62" s="39">
        <f t="shared" si="28"/>
        <v>0</v>
      </c>
      <c r="D62" s="39">
        <f t="shared" si="28"/>
        <v>0</v>
      </c>
      <c r="E62" s="39">
        <f t="shared" si="28"/>
        <v>663817000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663817000</v>
      </c>
      <c r="C63" s="42"/>
      <c r="D63" s="42"/>
      <c r="E63" s="42">
        <f t="shared" si="13"/>
        <v>663817000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1802086000</v>
      </c>
      <c r="C65" s="48">
        <f t="shared" si="30"/>
        <v>0</v>
      </c>
      <c r="D65" s="48">
        <f t="shared" si="30"/>
        <v>0</v>
      </c>
      <c r="E65" s="48">
        <f t="shared" si="30"/>
        <v>1802086000</v>
      </c>
      <c r="F65" s="49">
        <f t="shared" si="30"/>
        <v>1085469000</v>
      </c>
      <c r="G65" s="50">
        <f t="shared" si="30"/>
        <v>825696000</v>
      </c>
      <c r="H65" s="49">
        <f t="shared" si="30"/>
        <v>45163000</v>
      </c>
      <c r="I65" s="50">
        <f t="shared" si="30"/>
        <v>0</v>
      </c>
      <c r="J65" s="49">
        <f t="shared" si="30"/>
        <v>183889000</v>
      </c>
      <c r="K65" s="50">
        <f t="shared" si="30"/>
        <v>0</v>
      </c>
      <c r="L65" s="49">
        <f t="shared" si="30"/>
        <v>86890000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315942000</v>
      </c>
      <c r="Q65" s="50">
        <f t="shared" si="30"/>
        <v>0</v>
      </c>
      <c r="R65" s="34">
        <f t="shared" si="16"/>
        <v>-52.74866903403683</v>
      </c>
      <c r="S65" s="35">
        <f t="shared" si="17"/>
        <v>0</v>
      </c>
      <c r="T65" s="34">
        <f t="shared" si="18"/>
        <v>17.532015675167557</v>
      </c>
      <c r="U65" s="35">
        <f t="shared" si="19"/>
        <v>0</v>
      </c>
      <c r="V65" s="49">
        <f>+V61+V62</f>
        <v>125030000</v>
      </c>
      <c r="W65" s="50">
        <f>+W61+W62</f>
        <v>85309000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453320000</v>
      </c>
      <c r="C8" s="36">
        <f t="shared" si="0"/>
        <v>0</v>
      </c>
      <c r="D8" s="36">
        <f t="shared" si="0"/>
        <v>0</v>
      </c>
      <c r="E8" s="36">
        <f t="shared" si="0"/>
        <v>453320000</v>
      </c>
      <c r="F8" s="37">
        <f t="shared" si="0"/>
        <v>453320000</v>
      </c>
      <c r="G8" s="38">
        <f t="shared" si="0"/>
        <v>453320000</v>
      </c>
      <c r="H8" s="37">
        <f t="shared" si="0"/>
        <v>129817000</v>
      </c>
      <c r="I8" s="38">
        <f t="shared" si="0"/>
        <v>124935657</v>
      </c>
      <c r="J8" s="37">
        <f t="shared" si="0"/>
        <v>202456000</v>
      </c>
      <c r="K8" s="38">
        <f t="shared" si="0"/>
        <v>215759550</v>
      </c>
      <c r="L8" s="37">
        <f t="shared" si="0"/>
        <v>74173000</v>
      </c>
      <c r="M8" s="38">
        <f t="shared" si="0"/>
        <v>56605387</v>
      </c>
      <c r="N8" s="37">
        <f t="shared" si="0"/>
        <v>0</v>
      </c>
      <c r="O8" s="38">
        <f t="shared" si="0"/>
        <v>0</v>
      </c>
      <c r="P8" s="37">
        <f t="shared" si="0"/>
        <v>406446000</v>
      </c>
      <c r="Q8" s="38">
        <f t="shared" si="0"/>
        <v>397300594</v>
      </c>
      <c r="R8" s="16">
        <f>IF(($J8       =0),0,((($L8       -$J8       )/$J8       )*100))</f>
        <v>-63.363397478958397</v>
      </c>
      <c r="S8" s="17">
        <f>IF(($K8       =0),0,((($M8       -$K8       )/$K8       )*100))</f>
        <v>-73.764597210181421</v>
      </c>
      <c r="T8" s="16">
        <f>IF(($E8       =0),0,(($P8       /$E8       )*100))</f>
        <v>89.659842936556956</v>
      </c>
      <c r="U8" s="18">
        <f>IF(($E8       =0),0,(($Q8       /$E8       )*100))</f>
        <v>87.642414629842051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448018000</v>
      </c>
      <c r="C9" s="39">
        <f t="shared" si="2"/>
        <v>0</v>
      </c>
      <c r="D9" s="39">
        <f t="shared" si="2"/>
        <v>0</v>
      </c>
      <c r="E9" s="39">
        <f t="shared" si="2"/>
        <v>448018000</v>
      </c>
      <c r="F9" s="40">
        <f t="shared" si="2"/>
        <v>448018000</v>
      </c>
      <c r="G9" s="41">
        <f t="shared" si="2"/>
        <v>448018000</v>
      </c>
      <c r="H9" s="40">
        <f t="shared" si="2"/>
        <v>128763000</v>
      </c>
      <c r="I9" s="41">
        <f t="shared" si="2"/>
        <v>123286980</v>
      </c>
      <c r="J9" s="40">
        <f t="shared" si="2"/>
        <v>200842000</v>
      </c>
      <c r="K9" s="41">
        <f t="shared" si="2"/>
        <v>213436003</v>
      </c>
      <c r="L9" s="40">
        <f t="shared" si="2"/>
        <v>73065000</v>
      </c>
      <c r="M9" s="41">
        <f t="shared" si="2"/>
        <v>56293634</v>
      </c>
      <c r="N9" s="40">
        <f t="shared" si="2"/>
        <v>0</v>
      </c>
      <c r="O9" s="41">
        <f t="shared" si="2"/>
        <v>0</v>
      </c>
      <c r="P9" s="40">
        <f t="shared" si="2"/>
        <v>402670000</v>
      </c>
      <c r="Q9" s="41">
        <f t="shared" si="2"/>
        <v>393016617</v>
      </c>
      <c r="R9" s="20">
        <f>IF(($J9       =0),0,((($L9       -$J9       )/$J9       )*100))</f>
        <v>-63.620657033887326</v>
      </c>
      <c r="S9" s="21">
        <f>IF(($K9       =0),0,((($M9       -$K9       )/$K9       )*100))</f>
        <v>-73.625052376941298</v>
      </c>
      <c r="T9" s="20">
        <f>IF(($E9       =0),0,(($P9       /$E9       )*100))</f>
        <v>89.878085255503123</v>
      </c>
      <c r="U9" s="22">
        <f>IF(($E9       =0),0,(($Q9       /$E9       )*100))</f>
        <v>87.723398836653885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343034000</v>
      </c>
      <c r="C10" s="42"/>
      <c r="D10" s="42"/>
      <c r="E10" s="42">
        <f t="shared" ref="E10:E41" si="4">$B10      +$C10      +$D10</f>
        <v>343034000</v>
      </c>
      <c r="F10" s="43">
        <v>343034000</v>
      </c>
      <c r="G10" s="44">
        <v>343034000</v>
      </c>
      <c r="H10" s="43">
        <v>120251000</v>
      </c>
      <c r="I10" s="44">
        <v>114607489</v>
      </c>
      <c r="J10" s="43">
        <v>164186000</v>
      </c>
      <c r="K10" s="44">
        <v>177014685</v>
      </c>
      <c r="L10" s="43">
        <v>65485000</v>
      </c>
      <c r="M10" s="44">
        <v>44150927</v>
      </c>
      <c r="N10" s="43"/>
      <c r="O10" s="44"/>
      <c r="P10" s="43">
        <f t="shared" ref="P10:P41" si="5">$H10      +$J10      +$L10      +$N10</f>
        <v>349922000</v>
      </c>
      <c r="Q10" s="44">
        <f t="shared" ref="Q10:Q41" si="6">$I10      +$K10      +$M10      +$O10</f>
        <v>335773101</v>
      </c>
      <c r="R10" s="24">
        <f t="shared" ref="R10:R41" si="7">IF(($J10      =0),0,((($L10      -$J10      )/$J10      )*100))</f>
        <v>-60.115356973188952</v>
      </c>
      <c r="S10" s="25">
        <f t="shared" ref="S10:S41" si="8">IF(($K10      =0),0,((($M10      -$K10      )/$K10      )*100))</f>
        <v>-75.058042783286595</v>
      </c>
      <c r="T10" s="24">
        <f t="shared" ref="T10:T41" si="9">IF(($E10      =0),0,(($P10      /$E10      )*100))</f>
        <v>102.00796422512055</v>
      </c>
      <c r="U10" s="26">
        <f t="shared" ref="U10:U41" si="10">IF(($E10      =0),0,(($Q10      /$E10      )*100))</f>
        <v>97.883329640793619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3786000</v>
      </c>
      <c r="C16" s="42"/>
      <c r="D16" s="42"/>
      <c r="E16" s="42">
        <f t="shared" si="4"/>
        <v>3786000</v>
      </c>
      <c r="F16" s="43">
        <v>3786000</v>
      </c>
      <c r="G16" s="44">
        <v>3786000</v>
      </c>
      <c r="H16" s="43">
        <v>394000</v>
      </c>
      <c r="I16" s="44">
        <v>422841</v>
      </c>
      <c r="J16" s="43">
        <v>2080000</v>
      </c>
      <c r="K16" s="44">
        <v>1983811</v>
      </c>
      <c r="L16" s="43">
        <v>255000</v>
      </c>
      <c r="M16" s="44">
        <v>209093</v>
      </c>
      <c r="N16" s="43"/>
      <c r="O16" s="44"/>
      <c r="P16" s="43">
        <f t="shared" si="5"/>
        <v>2729000</v>
      </c>
      <c r="Q16" s="44">
        <f t="shared" si="6"/>
        <v>2615745</v>
      </c>
      <c r="R16" s="24">
        <f t="shared" si="7"/>
        <v>-87.740384615384613</v>
      </c>
      <c r="S16" s="25">
        <f t="shared" si="8"/>
        <v>-89.460034247214068</v>
      </c>
      <c r="T16" s="24">
        <f t="shared" si="9"/>
        <v>72.081352350765982</v>
      </c>
      <c r="U16" s="26">
        <f t="shared" si="10"/>
        <v>69.089936608557849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20743000</v>
      </c>
      <c r="C20" s="42"/>
      <c r="D20" s="42"/>
      <c r="E20" s="42">
        <f t="shared" si="4"/>
        <v>20743000</v>
      </c>
      <c r="F20" s="43">
        <v>20743000</v>
      </c>
      <c r="G20" s="44">
        <v>20743000</v>
      </c>
      <c r="H20" s="43"/>
      <c r="I20" s="44"/>
      <c r="J20" s="43"/>
      <c r="K20" s="44"/>
      <c r="L20" s="43">
        <v>2881000</v>
      </c>
      <c r="M20" s="44"/>
      <c r="N20" s="43"/>
      <c r="O20" s="44"/>
      <c r="P20" s="43">
        <f t="shared" si="5"/>
        <v>2881000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13.889022802873258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80455000</v>
      </c>
      <c r="C23" s="42"/>
      <c r="D23" s="42"/>
      <c r="E23" s="42">
        <f t="shared" si="4"/>
        <v>80455000</v>
      </c>
      <c r="F23" s="43">
        <v>80455000</v>
      </c>
      <c r="G23" s="44">
        <v>80455000</v>
      </c>
      <c r="H23" s="43">
        <v>8118000</v>
      </c>
      <c r="I23" s="44">
        <v>8256650</v>
      </c>
      <c r="J23" s="43">
        <v>34576000</v>
      </c>
      <c r="K23" s="44">
        <v>34437507</v>
      </c>
      <c r="L23" s="43">
        <v>4444000</v>
      </c>
      <c r="M23" s="44">
        <v>11933614</v>
      </c>
      <c r="N23" s="43"/>
      <c r="O23" s="44"/>
      <c r="P23" s="43">
        <f t="shared" si="5"/>
        <v>47138000</v>
      </c>
      <c r="Q23" s="44">
        <f t="shared" si="6"/>
        <v>54627771</v>
      </c>
      <c r="R23" s="24">
        <f t="shared" si="7"/>
        <v>-87.147154095326243</v>
      </c>
      <c r="S23" s="25">
        <f t="shared" si="8"/>
        <v>-65.347044430364832</v>
      </c>
      <c r="T23" s="24">
        <f t="shared" si="9"/>
        <v>58.589273506929338</v>
      </c>
      <c r="U23" s="26">
        <f t="shared" si="10"/>
        <v>67.898540799204525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5302000</v>
      </c>
      <c r="C28" s="39">
        <f t="shared" si="11"/>
        <v>0</v>
      </c>
      <c r="D28" s="39">
        <f t="shared" si="11"/>
        <v>0</v>
      </c>
      <c r="E28" s="39">
        <f t="shared" si="11"/>
        <v>5302000</v>
      </c>
      <c r="F28" s="40">
        <f t="shared" si="11"/>
        <v>5302000</v>
      </c>
      <c r="G28" s="41">
        <f t="shared" si="11"/>
        <v>5302000</v>
      </c>
      <c r="H28" s="40">
        <f t="shared" si="11"/>
        <v>1054000</v>
      </c>
      <c r="I28" s="41">
        <f t="shared" si="11"/>
        <v>1648677</v>
      </c>
      <c r="J28" s="40">
        <f t="shared" si="11"/>
        <v>1614000</v>
      </c>
      <c r="K28" s="41">
        <f t="shared" si="11"/>
        <v>2323547</v>
      </c>
      <c r="L28" s="40">
        <f t="shared" si="11"/>
        <v>1108000</v>
      </c>
      <c r="M28" s="41">
        <f t="shared" si="11"/>
        <v>311753</v>
      </c>
      <c r="N28" s="40">
        <f t="shared" si="11"/>
        <v>0</v>
      </c>
      <c r="O28" s="41">
        <f t="shared" si="11"/>
        <v>0</v>
      </c>
      <c r="P28" s="40">
        <f t="shared" si="11"/>
        <v>3776000</v>
      </c>
      <c r="Q28" s="41">
        <f t="shared" si="11"/>
        <v>4283977</v>
      </c>
      <c r="R28" s="20">
        <f t="shared" si="7"/>
        <v>-31.350681536555143</v>
      </c>
      <c r="S28" s="21">
        <f t="shared" si="8"/>
        <v>-86.582883840955233</v>
      </c>
      <c r="T28" s="20">
        <f t="shared" si="9"/>
        <v>71.218408147868729</v>
      </c>
      <c r="U28" s="22">
        <f t="shared" si="10"/>
        <v>80.799264428517532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304000</v>
      </c>
      <c r="I31" s="44">
        <v>303799</v>
      </c>
      <c r="J31" s="43">
        <v>652000</v>
      </c>
      <c r="K31" s="44">
        <v>653128</v>
      </c>
      <c r="L31" s="43">
        <v>326000</v>
      </c>
      <c r="M31" s="44">
        <v>325050</v>
      </c>
      <c r="N31" s="43"/>
      <c r="O31" s="44"/>
      <c r="P31" s="43">
        <f t="shared" si="5"/>
        <v>1282000</v>
      </c>
      <c r="Q31" s="44">
        <f t="shared" si="6"/>
        <v>1281977</v>
      </c>
      <c r="R31" s="24">
        <f t="shared" si="7"/>
        <v>-50</v>
      </c>
      <c r="S31" s="25">
        <f t="shared" si="8"/>
        <v>-50.231807547678251</v>
      </c>
      <c r="T31" s="24">
        <f t="shared" si="9"/>
        <v>55.739130434782616</v>
      </c>
      <c r="U31" s="26">
        <f t="shared" si="10"/>
        <v>55.738130434782605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3002000</v>
      </c>
      <c r="C33" s="42"/>
      <c r="D33" s="42"/>
      <c r="E33" s="42">
        <f t="shared" si="4"/>
        <v>3002000</v>
      </c>
      <c r="F33" s="43">
        <v>3002000</v>
      </c>
      <c r="G33" s="44">
        <v>3002000</v>
      </c>
      <c r="H33" s="43">
        <v>750000</v>
      </c>
      <c r="I33" s="44">
        <v>1344878</v>
      </c>
      <c r="J33" s="43">
        <v>962000</v>
      </c>
      <c r="K33" s="44">
        <v>1670419</v>
      </c>
      <c r="L33" s="43">
        <v>782000</v>
      </c>
      <c r="M33" s="44">
        <v>-13297</v>
      </c>
      <c r="N33" s="43"/>
      <c r="O33" s="44"/>
      <c r="P33" s="43">
        <f t="shared" si="5"/>
        <v>2494000</v>
      </c>
      <c r="Q33" s="44">
        <f t="shared" si="6"/>
        <v>3002000</v>
      </c>
      <c r="R33" s="24">
        <f t="shared" si="7"/>
        <v>-18.711018711018713</v>
      </c>
      <c r="S33" s="25">
        <f t="shared" si="8"/>
        <v>-100.7960278229594</v>
      </c>
      <c r="T33" s="24">
        <f t="shared" si="9"/>
        <v>83.077948034643569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453320000</v>
      </c>
      <c r="C61" s="39">
        <f t="shared" si="26"/>
        <v>0</v>
      </c>
      <c r="D61" s="39">
        <f t="shared" si="26"/>
        <v>0</v>
      </c>
      <c r="E61" s="39">
        <f t="shared" si="26"/>
        <v>453320000</v>
      </c>
      <c r="F61" s="40">
        <f t="shared" si="26"/>
        <v>453320000</v>
      </c>
      <c r="G61" s="41">
        <f t="shared" si="26"/>
        <v>453320000</v>
      </c>
      <c r="H61" s="40">
        <f t="shared" si="26"/>
        <v>129817000</v>
      </c>
      <c r="I61" s="41">
        <f t="shared" si="26"/>
        <v>124935657</v>
      </c>
      <c r="J61" s="40">
        <f t="shared" si="26"/>
        <v>202456000</v>
      </c>
      <c r="K61" s="41">
        <f t="shared" si="26"/>
        <v>215759550</v>
      </c>
      <c r="L61" s="40">
        <f t="shared" si="26"/>
        <v>74173000</v>
      </c>
      <c r="M61" s="41">
        <f t="shared" si="26"/>
        <v>56605387</v>
      </c>
      <c r="N61" s="40">
        <f t="shared" si="26"/>
        <v>0</v>
      </c>
      <c r="O61" s="41">
        <f t="shared" si="26"/>
        <v>0</v>
      </c>
      <c r="P61" s="40">
        <f t="shared" si="26"/>
        <v>406446000</v>
      </c>
      <c r="Q61" s="41">
        <f t="shared" si="26"/>
        <v>397300594</v>
      </c>
      <c r="R61" s="20">
        <f t="shared" si="16"/>
        <v>-63.363397478958397</v>
      </c>
      <c r="S61" s="21">
        <f t="shared" si="17"/>
        <v>-73.764597210181421</v>
      </c>
      <c r="T61" s="20">
        <f t="shared" si="18"/>
        <v>89.659842936556956</v>
      </c>
      <c r="U61" s="22">
        <f t="shared" si="19"/>
        <v>87.642414629842051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453320000</v>
      </c>
      <c r="C65" s="48">
        <f t="shared" si="30"/>
        <v>0</v>
      </c>
      <c r="D65" s="48">
        <f t="shared" si="30"/>
        <v>0</v>
      </c>
      <c r="E65" s="48">
        <f t="shared" si="30"/>
        <v>453320000</v>
      </c>
      <c r="F65" s="49">
        <f t="shared" si="30"/>
        <v>453320000</v>
      </c>
      <c r="G65" s="50">
        <f t="shared" si="30"/>
        <v>453320000</v>
      </c>
      <c r="H65" s="49">
        <f t="shared" si="30"/>
        <v>129817000</v>
      </c>
      <c r="I65" s="50">
        <f t="shared" si="30"/>
        <v>124935657</v>
      </c>
      <c r="J65" s="49">
        <f t="shared" si="30"/>
        <v>202456000</v>
      </c>
      <c r="K65" s="50">
        <f t="shared" si="30"/>
        <v>215759550</v>
      </c>
      <c r="L65" s="49">
        <f t="shared" si="30"/>
        <v>74173000</v>
      </c>
      <c r="M65" s="51">
        <f t="shared" si="30"/>
        <v>56605387</v>
      </c>
      <c r="N65" s="49">
        <f t="shared" si="30"/>
        <v>0</v>
      </c>
      <c r="O65" s="50">
        <f t="shared" si="30"/>
        <v>0</v>
      </c>
      <c r="P65" s="49">
        <f t="shared" si="30"/>
        <v>406446000</v>
      </c>
      <c r="Q65" s="50">
        <f t="shared" si="30"/>
        <v>397300594</v>
      </c>
      <c r="R65" s="34">
        <f t="shared" si="16"/>
        <v>-63.363397478958397</v>
      </c>
      <c r="S65" s="35">
        <f t="shared" si="17"/>
        <v>-73.764597210181421</v>
      </c>
      <c r="T65" s="34">
        <f t="shared" si="18"/>
        <v>89.659842936556956</v>
      </c>
      <c r="U65" s="35">
        <f t="shared" si="19"/>
        <v>87.642414629842051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343640000</v>
      </c>
      <c r="C8" s="36">
        <f t="shared" si="0"/>
        <v>0</v>
      </c>
      <c r="D8" s="36">
        <f t="shared" si="0"/>
        <v>0</v>
      </c>
      <c r="E8" s="36">
        <f t="shared" si="0"/>
        <v>343640000</v>
      </c>
      <c r="F8" s="37">
        <f t="shared" si="0"/>
        <v>343640000</v>
      </c>
      <c r="G8" s="38">
        <f t="shared" si="0"/>
        <v>307446000</v>
      </c>
      <c r="H8" s="37">
        <f t="shared" si="0"/>
        <v>51816000</v>
      </c>
      <c r="I8" s="38">
        <f t="shared" si="0"/>
        <v>45928676</v>
      </c>
      <c r="J8" s="37">
        <f t="shared" si="0"/>
        <v>70318000</v>
      </c>
      <c r="K8" s="38">
        <f t="shared" si="0"/>
        <v>95808300</v>
      </c>
      <c r="L8" s="37">
        <f t="shared" si="0"/>
        <v>42750000</v>
      </c>
      <c r="M8" s="38">
        <f t="shared" si="0"/>
        <v>56232678</v>
      </c>
      <c r="N8" s="37">
        <f t="shared" si="0"/>
        <v>0</v>
      </c>
      <c r="O8" s="38">
        <f t="shared" si="0"/>
        <v>0</v>
      </c>
      <c r="P8" s="37">
        <f t="shared" si="0"/>
        <v>164884000</v>
      </c>
      <c r="Q8" s="38">
        <f t="shared" si="0"/>
        <v>197969654</v>
      </c>
      <c r="R8" s="16">
        <f>IF(($J8       =0),0,((($L8       -$J8       )/$J8       )*100))</f>
        <v>-39.204755539122274</v>
      </c>
      <c r="S8" s="17">
        <f>IF(($K8       =0),0,((($M8       -$K8       )/$K8       )*100))</f>
        <v>-41.307091348035605</v>
      </c>
      <c r="T8" s="16">
        <f>IF(($E8       =0),0,(($P8       /$E8       )*100))</f>
        <v>47.981608660225817</v>
      </c>
      <c r="U8" s="18">
        <f>IF(($E8       =0),0,(($Q8       /$E8       )*100))</f>
        <v>57.609607147014316</v>
      </c>
      <c r="V8" s="37">
        <f t="shared" ref="V8:W8" si="1">+V9+V28</f>
        <v>12302000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340217000</v>
      </c>
      <c r="C9" s="39">
        <f t="shared" si="2"/>
        <v>0</v>
      </c>
      <c r="D9" s="39">
        <f t="shared" si="2"/>
        <v>0</v>
      </c>
      <c r="E9" s="39">
        <f t="shared" si="2"/>
        <v>340217000</v>
      </c>
      <c r="F9" s="40">
        <f t="shared" si="2"/>
        <v>340217000</v>
      </c>
      <c r="G9" s="41">
        <f t="shared" si="2"/>
        <v>304023000</v>
      </c>
      <c r="H9" s="40">
        <f t="shared" si="2"/>
        <v>51005000</v>
      </c>
      <c r="I9" s="41">
        <f t="shared" si="2"/>
        <v>44908443</v>
      </c>
      <c r="J9" s="40">
        <f t="shared" si="2"/>
        <v>69221000</v>
      </c>
      <c r="K9" s="41">
        <f t="shared" si="2"/>
        <v>93960493</v>
      </c>
      <c r="L9" s="40">
        <f t="shared" si="2"/>
        <v>42172000</v>
      </c>
      <c r="M9" s="41">
        <f t="shared" si="2"/>
        <v>55739721</v>
      </c>
      <c r="N9" s="40">
        <f t="shared" si="2"/>
        <v>0</v>
      </c>
      <c r="O9" s="41">
        <f t="shared" si="2"/>
        <v>0</v>
      </c>
      <c r="P9" s="40">
        <f t="shared" si="2"/>
        <v>162398000</v>
      </c>
      <c r="Q9" s="41">
        <f t="shared" si="2"/>
        <v>194608657</v>
      </c>
      <c r="R9" s="20">
        <f>IF(($J9       =0),0,((($L9       -$J9       )/$J9       )*100))</f>
        <v>-39.076291876742609</v>
      </c>
      <c r="S9" s="21">
        <f>IF(($K9       =0),0,((($M9       -$K9       )/$K9       )*100))</f>
        <v>-40.677491975270925</v>
      </c>
      <c r="T9" s="20">
        <f>IF(($E9       =0),0,(($P9       /$E9       )*100))</f>
        <v>47.733652345414839</v>
      </c>
      <c r="U9" s="22">
        <f>IF(($E9       =0),0,(($Q9       /$E9       )*100))</f>
        <v>57.201332384919034</v>
      </c>
      <c r="V9" s="40">
        <f t="shared" ref="V9:W9" si="3">SUM(V10:V27)</f>
        <v>12302000</v>
      </c>
      <c r="W9" s="41">
        <f t="shared" si="3"/>
        <v>0</v>
      </c>
    </row>
    <row r="10" spans="1:23" ht="13" x14ac:dyDescent="0.3">
      <c r="A10" s="23" t="s">
        <v>36</v>
      </c>
      <c r="B10" s="42">
        <v>186655000</v>
      </c>
      <c r="C10" s="42"/>
      <c r="D10" s="42"/>
      <c r="E10" s="42">
        <f t="shared" ref="E10:E41" si="4">$B10      +$C10      +$D10</f>
        <v>186655000</v>
      </c>
      <c r="F10" s="43">
        <v>186655000</v>
      </c>
      <c r="G10" s="44">
        <v>186655000</v>
      </c>
      <c r="H10" s="43">
        <v>36482000</v>
      </c>
      <c r="I10" s="44">
        <v>37148081</v>
      </c>
      <c r="J10" s="43">
        <v>52917000</v>
      </c>
      <c r="K10" s="44">
        <v>67597882</v>
      </c>
      <c r="L10" s="43">
        <v>19486000</v>
      </c>
      <c r="M10" s="44">
        <v>25245558</v>
      </c>
      <c r="N10" s="43"/>
      <c r="O10" s="44"/>
      <c r="P10" s="43">
        <f t="shared" ref="P10:P41" si="5">$H10      +$J10      +$L10      +$N10</f>
        <v>108885000</v>
      </c>
      <c r="Q10" s="44">
        <f t="shared" ref="Q10:Q41" si="6">$I10      +$K10      +$M10      +$O10</f>
        <v>129991521</v>
      </c>
      <c r="R10" s="24">
        <f t="shared" ref="R10:R41" si="7">IF(($J10      =0),0,((($L10      -$J10      )/$J10      )*100))</f>
        <v>-63.176294952472745</v>
      </c>
      <c r="S10" s="25">
        <f t="shared" ref="S10:S41" si="8">IF(($K10      =0),0,((($M10      -$K10      )/$K10      )*100))</f>
        <v>-62.653329877998253</v>
      </c>
      <c r="T10" s="24">
        <f t="shared" ref="T10:T41" si="9">IF(($E10      =0),0,(($P10      /$E10      )*100))</f>
        <v>58.334895930995692</v>
      </c>
      <c r="U10" s="26">
        <f t="shared" ref="U10:U41" si="10">IF(($E10      =0),0,(($Q10      /$E10      )*100))</f>
        <v>69.642667488146586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2562000</v>
      </c>
      <c r="C16" s="42"/>
      <c r="D16" s="42"/>
      <c r="E16" s="42">
        <f t="shared" si="4"/>
        <v>2562000</v>
      </c>
      <c r="F16" s="43">
        <v>2562000</v>
      </c>
      <c r="G16" s="44">
        <v>1793000</v>
      </c>
      <c r="H16" s="43">
        <v>178000</v>
      </c>
      <c r="I16" s="44"/>
      <c r="J16" s="43">
        <v>157000</v>
      </c>
      <c r="K16" s="44">
        <v>529147</v>
      </c>
      <c r="L16" s="43">
        <v>244000</v>
      </c>
      <c r="M16" s="44"/>
      <c r="N16" s="43"/>
      <c r="O16" s="44"/>
      <c r="P16" s="43">
        <f t="shared" si="5"/>
        <v>579000</v>
      </c>
      <c r="Q16" s="44">
        <f t="shared" si="6"/>
        <v>529147</v>
      </c>
      <c r="R16" s="24">
        <f t="shared" si="7"/>
        <v>55.414012738853501</v>
      </c>
      <c r="S16" s="25">
        <f t="shared" si="8"/>
        <v>-100</v>
      </c>
      <c r="T16" s="24">
        <f t="shared" si="9"/>
        <v>22.599531615925059</v>
      </c>
      <c r="U16" s="26">
        <f t="shared" si="10"/>
        <v>20.653669008587041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85000000</v>
      </c>
      <c r="C22" s="42"/>
      <c r="D22" s="42"/>
      <c r="E22" s="42">
        <f t="shared" si="4"/>
        <v>85000000</v>
      </c>
      <c r="F22" s="43">
        <v>85000000</v>
      </c>
      <c r="G22" s="44">
        <v>59575000</v>
      </c>
      <c r="H22" s="43">
        <v>5402000</v>
      </c>
      <c r="I22" s="44">
        <v>5402496</v>
      </c>
      <c r="J22" s="43">
        <v>3844000</v>
      </c>
      <c r="K22" s="44">
        <v>6674571</v>
      </c>
      <c r="L22" s="43">
        <v>8344000</v>
      </c>
      <c r="M22" s="44">
        <v>7319461</v>
      </c>
      <c r="N22" s="43"/>
      <c r="O22" s="44"/>
      <c r="P22" s="43">
        <f t="shared" si="5"/>
        <v>17590000</v>
      </c>
      <c r="Q22" s="44">
        <f t="shared" si="6"/>
        <v>19396528</v>
      </c>
      <c r="R22" s="24">
        <f t="shared" si="7"/>
        <v>117.06555671175857</v>
      </c>
      <c r="S22" s="25">
        <f t="shared" si="8"/>
        <v>9.6618943749343593</v>
      </c>
      <c r="T22" s="24">
        <f t="shared" si="9"/>
        <v>20.694117647058825</v>
      </c>
      <c r="U22" s="26">
        <f t="shared" si="10"/>
        <v>22.819444705882354</v>
      </c>
      <c r="V22" s="43">
        <v>12302000</v>
      </c>
      <c r="W22" s="44"/>
    </row>
    <row r="23" spans="1:23" ht="13" x14ac:dyDescent="0.3">
      <c r="A23" s="23" t="s">
        <v>49</v>
      </c>
      <c r="B23" s="42">
        <v>66000000</v>
      </c>
      <c r="C23" s="42"/>
      <c r="D23" s="42"/>
      <c r="E23" s="42">
        <f t="shared" si="4"/>
        <v>66000000</v>
      </c>
      <c r="F23" s="43">
        <v>66000000</v>
      </c>
      <c r="G23" s="44">
        <v>56000000</v>
      </c>
      <c r="H23" s="43">
        <v>8943000</v>
      </c>
      <c r="I23" s="44">
        <v>2357866</v>
      </c>
      <c r="J23" s="43">
        <v>12303000</v>
      </c>
      <c r="K23" s="44">
        <v>19158893</v>
      </c>
      <c r="L23" s="43">
        <v>14098000</v>
      </c>
      <c r="M23" s="44">
        <v>23174702</v>
      </c>
      <c r="N23" s="43"/>
      <c r="O23" s="44"/>
      <c r="P23" s="43">
        <f t="shared" si="5"/>
        <v>35344000</v>
      </c>
      <c r="Q23" s="44">
        <f t="shared" si="6"/>
        <v>44691461</v>
      </c>
      <c r="R23" s="24">
        <f t="shared" si="7"/>
        <v>14.589937413638951</v>
      </c>
      <c r="S23" s="25">
        <f t="shared" si="8"/>
        <v>20.960548190336468</v>
      </c>
      <c r="T23" s="24">
        <f t="shared" si="9"/>
        <v>53.551515151515147</v>
      </c>
      <c r="U23" s="26">
        <f t="shared" si="10"/>
        <v>67.714334848484853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3423000</v>
      </c>
      <c r="C28" s="39">
        <f t="shared" si="11"/>
        <v>0</v>
      </c>
      <c r="D28" s="39">
        <f t="shared" si="11"/>
        <v>0</v>
      </c>
      <c r="E28" s="39">
        <f t="shared" si="11"/>
        <v>3423000</v>
      </c>
      <c r="F28" s="40">
        <f t="shared" si="11"/>
        <v>3423000</v>
      </c>
      <c r="G28" s="41">
        <f t="shared" si="11"/>
        <v>3423000</v>
      </c>
      <c r="H28" s="40">
        <f t="shared" si="11"/>
        <v>811000</v>
      </c>
      <c r="I28" s="41">
        <f t="shared" si="11"/>
        <v>1020233</v>
      </c>
      <c r="J28" s="40">
        <f t="shared" si="11"/>
        <v>1097000</v>
      </c>
      <c r="K28" s="41">
        <f t="shared" si="11"/>
        <v>1847807</v>
      </c>
      <c r="L28" s="40">
        <f t="shared" si="11"/>
        <v>578000</v>
      </c>
      <c r="M28" s="41">
        <f t="shared" si="11"/>
        <v>492957</v>
      </c>
      <c r="N28" s="40">
        <f t="shared" si="11"/>
        <v>0</v>
      </c>
      <c r="O28" s="41">
        <f t="shared" si="11"/>
        <v>0</v>
      </c>
      <c r="P28" s="40">
        <f t="shared" si="11"/>
        <v>2486000</v>
      </c>
      <c r="Q28" s="41">
        <f t="shared" si="11"/>
        <v>3360997</v>
      </c>
      <c r="R28" s="20">
        <f t="shared" si="7"/>
        <v>-47.310847766636286</v>
      </c>
      <c r="S28" s="21">
        <f t="shared" si="8"/>
        <v>-73.322051491308343</v>
      </c>
      <c r="T28" s="20">
        <f t="shared" si="9"/>
        <v>72.62635115395851</v>
      </c>
      <c r="U28" s="22">
        <f t="shared" si="10"/>
        <v>98.188635699678642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1500000</v>
      </c>
      <c r="C31" s="42"/>
      <c r="D31" s="42"/>
      <c r="E31" s="42">
        <f t="shared" si="4"/>
        <v>1500000</v>
      </c>
      <c r="F31" s="43">
        <v>1500000</v>
      </c>
      <c r="G31" s="44">
        <v>1500000</v>
      </c>
      <c r="H31" s="43">
        <v>482000</v>
      </c>
      <c r="I31" s="44">
        <v>691419</v>
      </c>
      <c r="J31" s="43">
        <v>81000</v>
      </c>
      <c r="K31" s="44">
        <v>253621</v>
      </c>
      <c r="L31" s="43"/>
      <c r="M31" s="44">
        <v>492957</v>
      </c>
      <c r="N31" s="43"/>
      <c r="O31" s="44"/>
      <c r="P31" s="43">
        <f t="shared" si="5"/>
        <v>563000</v>
      </c>
      <c r="Q31" s="44">
        <f t="shared" si="6"/>
        <v>1437997</v>
      </c>
      <c r="R31" s="24">
        <f t="shared" si="7"/>
        <v>-100</v>
      </c>
      <c r="S31" s="25">
        <f t="shared" si="8"/>
        <v>94.367579971690034</v>
      </c>
      <c r="T31" s="24">
        <f t="shared" si="9"/>
        <v>37.533333333333339</v>
      </c>
      <c r="U31" s="26">
        <f t="shared" si="10"/>
        <v>95.866466666666668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1923000</v>
      </c>
      <c r="C33" s="42"/>
      <c r="D33" s="42"/>
      <c r="E33" s="42">
        <f t="shared" si="4"/>
        <v>1923000</v>
      </c>
      <c r="F33" s="43">
        <v>1923000</v>
      </c>
      <c r="G33" s="44">
        <v>1923000</v>
      </c>
      <c r="H33" s="43">
        <v>329000</v>
      </c>
      <c r="I33" s="44">
        <v>328814</v>
      </c>
      <c r="J33" s="43">
        <v>1016000</v>
      </c>
      <c r="K33" s="44">
        <v>1594186</v>
      </c>
      <c r="L33" s="43">
        <v>578000</v>
      </c>
      <c r="M33" s="44"/>
      <c r="N33" s="43"/>
      <c r="O33" s="44"/>
      <c r="P33" s="43">
        <f t="shared" si="5"/>
        <v>1923000</v>
      </c>
      <c r="Q33" s="44">
        <f t="shared" si="6"/>
        <v>1923000</v>
      </c>
      <c r="R33" s="24">
        <f t="shared" si="7"/>
        <v>-43.110236220472444</v>
      </c>
      <c r="S33" s="25">
        <f t="shared" si="8"/>
        <v>-100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343640000</v>
      </c>
      <c r="C61" s="39">
        <f t="shared" si="26"/>
        <v>0</v>
      </c>
      <c r="D61" s="39">
        <f t="shared" si="26"/>
        <v>0</v>
      </c>
      <c r="E61" s="39">
        <f t="shared" si="26"/>
        <v>343640000</v>
      </c>
      <c r="F61" s="40">
        <f t="shared" si="26"/>
        <v>343640000</v>
      </c>
      <c r="G61" s="41">
        <f t="shared" si="26"/>
        <v>307446000</v>
      </c>
      <c r="H61" s="40">
        <f t="shared" si="26"/>
        <v>51816000</v>
      </c>
      <c r="I61" s="41">
        <f t="shared" si="26"/>
        <v>45928676</v>
      </c>
      <c r="J61" s="40">
        <f t="shared" si="26"/>
        <v>70318000</v>
      </c>
      <c r="K61" s="41">
        <f t="shared" si="26"/>
        <v>95808300</v>
      </c>
      <c r="L61" s="40">
        <f t="shared" si="26"/>
        <v>42750000</v>
      </c>
      <c r="M61" s="41">
        <f t="shared" si="26"/>
        <v>56232678</v>
      </c>
      <c r="N61" s="40">
        <f t="shared" si="26"/>
        <v>0</v>
      </c>
      <c r="O61" s="41">
        <f t="shared" si="26"/>
        <v>0</v>
      </c>
      <c r="P61" s="40">
        <f t="shared" si="26"/>
        <v>164884000</v>
      </c>
      <c r="Q61" s="41">
        <f t="shared" si="26"/>
        <v>197969654</v>
      </c>
      <c r="R61" s="20">
        <f t="shared" si="16"/>
        <v>-39.204755539122274</v>
      </c>
      <c r="S61" s="21">
        <f t="shared" si="17"/>
        <v>-41.307091348035605</v>
      </c>
      <c r="T61" s="20">
        <f t="shared" si="18"/>
        <v>47.981608660225817</v>
      </c>
      <c r="U61" s="22">
        <f t="shared" si="19"/>
        <v>57.609607147014316</v>
      </c>
      <c r="V61" s="40">
        <f t="shared" ref="V61:W61" si="27">+V8+V43</f>
        <v>12302000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343640000</v>
      </c>
      <c r="C65" s="48">
        <f t="shared" si="30"/>
        <v>0</v>
      </c>
      <c r="D65" s="48">
        <f t="shared" si="30"/>
        <v>0</v>
      </c>
      <c r="E65" s="48">
        <f t="shared" si="30"/>
        <v>343640000</v>
      </c>
      <c r="F65" s="49">
        <f t="shared" si="30"/>
        <v>343640000</v>
      </c>
      <c r="G65" s="50">
        <f t="shared" si="30"/>
        <v>307446000</v>
      </c>
      <c r="H65" s="49">
        <f t="shared" si="30"/>
        <v>51816000</v>
      </c>
      <c r="I65" s="50">
        <f t="shared" si="30"/>
        <v>45928676</v>
      </c>
      <c r="J65" s="49">
        <f t="shared" si="30"/>
        <v>70318000</v>
      </c>
      <c r="K65" s="50">
        <f t="shared" si="30"/>
        <v>95808300</v>
      </c>
      <c r="L65" s="49">
        <f t="shared" si="30"/>
        <v>42750000</v>
      </c>
      <c r="M65" s="51">
        <f t="shared" si="30"/>
        <v>56232678</v>
      </c>
      <c r="N65" s="49">
        <f t="shared" si="30"/>
        <v>0</v>
      </c>
      <c r="O65" s="50">
        <f t="shared" si="30"/>
        <v>0</v>
      </c>
      <c r="P65" s="49">
        <f t="shared" si="30"/>
        <v>164884000</v>
      </c>
      <c r="Q65" s="50">
        <f t="shared" si="30"/>
        <v>197969654</v>
      </c>
      <c r="R65" s="34">
        <f t="shared" si="16"/>
        <v>-39.204755539122274</v>
      </c>
      <c r="S65" s="35">
        <f t="shared" si="17"/>
        <v>-41.307091348035605</v>
      </c>
      <c r="T65" s="34">
        <f t="shared" si="18"/>
        <v>47.981608660225817</v>
      </c>
      <c r="U65" s="35">
        <f t="shared" si="19"/>
        <v>57.609607147014316</v>
      </c>
      <c r="V65" s="49">
        <f>+V61+V62</f>
        <v>12302000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1138553000</v>
      </c>
      <c r="C8" s="36">
        <f t="shared" si="0"/>
        <v>45000000</v>
      </c>
      <c r="D8" s="36">
        <f t="shared" si="0"/>
        <v>0</v>
      </c>
      <c r="E8" s="36">
        <f t="shared" si="0"/>
        <v>1183553000</v>
      </c>
      <c r="F8" s="37">
        <f t="shared" si="0"/>
        <v>1183553000</v>
      </c>
      <c r="G8" s="38">
        <f t="shared" si="0"/>
        <v>1157978000</v>
      </c>
      <c r="H8" s="37">
        <f t="shared" si="0"/>
        <v>206969000</v>
      </c>
      <c r="I8" s="38">
        <f t="shared" si="0"/>
        <v>0</v>
      </c>
      <c r="J8" s="37">
        <f t="shared" si="0"/>
        <v>334802000</v>
      </c>
      <c r="K8" s="38">
        <f t="shared" si="0"/>
        <v>0</v>
      </c>
      <c r="L8" s="37">
        <f t="shared" si="0"/>
        <v>94053000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635824000</v>
      </c>
      <c r="Q8" s="38">
        <f t="shared" si="0"/>
        <v>0</v>
      </c>
      <c r="R8" s="16">
        <f>IF(($J8       =0),0,((($L8       -$J8       )/$J8       )*100))</f>
        <v>-71.907873907563285</v>
      </c>
      <c r="S8" s="17">
        <f>IF(($K8       =0),0,((($M8       -$K8       )/$K8       )*100))</f>
        <v>0</v>
      </c>
      <c r="T8" s="16">
        <f>IF(($E8       =0),0,(($P8       /$E8       )*100))</f>
        <v>53.721633082760135</v>
      </c>
      <c r="U8" s="18">
        <f>IF(($E8       =0),0,(($Q8       /$E8       )*100))</f>
        <v>0</v>
      </c>
      <c r="V8" s="37">
        <f t="shared" ref="V8:W8" si="1">+V9+V28</f>
        <v>5479000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1102925000</v>
      </c>
      <c r="C9" s="39">
        <f t="shared" si="2"/>
        <v>45000000</v>
      </c>
      <c r="D9" s="39">
        <f t="shared" si="2"/>
        <v>0</v>
      </c>
      <c r="E9" s="39">
        <f t="shared" si="2"/>
        <v>1147925000</v>
      </c>
      <c r="F9" s="40">
        <f t="shared" si="2"/>
        <v>1147925000</v>
      </c>
      <c r="G9" s="41">
        <f t="shared" si="2"/>
        <v>1122350000</v>
      </c>
      <c r="H9" s="40">
        <f t="shared" si="2"/>
        <v>205646000</v>
      </c>
      <c r="I9" s="41">
        <f t="shared" si="2"/>
        <v>0</v>
      </c>
      <c r="J9" s="40">
        <f t="shared" si="2"/>
        <v>333146000</v>
      </c>
      <c r="K9" s="41">
        <f t="shared" si="2"/>
        <v>0</v>
      </c>
      <c r="L9" s="40">
        <f t="shared" si="2"/>
        <v>91509000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630301000</v>
      </c>
      <c r="Q9" s="41">
        <f t="shared" si="2"/>
        <v>0</v>
      </c>
      <c r="R9" s="20">
        <f>IF(($J9       =0),0,((($L9       -$J9       )/$J9       )*100))</f>
        <v>-72.531862906953705</v>
      </c>
      <c r="S9" s="21">
        <f>IF(($K9       =0),0,((($M9       -$K9       )/$K9       )*100))</f>
        <v>0</v>
      </c>
      <c r="T9" s="20">
        <f>IF(($E9       =0),0,(($P9       /$E9       )*100))</f>
        <v>54.907855478363132</v>
      </c>
      <c r="U9" s="22">
        <f>IF(($E9       =0),0,(($Q9       /$E9       )*100))</f>
        <v>0</v>
      </c>
      <c r="V9" s="40">
        <f t="shared" ref="V9:W9" si="3">SUM(V10:V27)</f>
        <v>5479000</v>
      </c>
      <c r="W9" s="41">
        <f t="shared" si="3"/>
        <v>0</v>
      </c>
    </row>
    <row r="10" spans="1:23" ht="13" x14ac:dyDescent="0.3">
      <c r="A10" s="23" t="s">
        <v>36</v>
      </c>
      <c r="B10" s="42">
        <v>754481000</v>
      </c>
      <c r="C10" s="42"/>
      <c r="D10" s="42"/>
      <c r="E10" s="42">
        <f t="shared" ref="E10:E41" si="4">$B10      +$C10      +$D10</f>
        <v>754481000</v>
      </c>
      <c r="F10" s="43">
        <v>754481000</v>
      </c>
      <c r="G10" s="44">
        <v>754481000</v>
      </c>
      <c r="H10" s="43">
        <v>148316000</v>
      </c>
      <c r="I10" s="44"/>
      <c r="J10" s="43">
        <v>226292000</v>
      </c>
      <c r="K10" s="44"/>
      <c r="L10" s="43">
        <v>70786000</v>
      </c>
      <c r="M10" s="44"/>
      <c r="N10" s="43"/>
      <c r="O10" s="44"/>
      <c r="P10" s="43">
        <f t="shared" ref="P10:P41" si="5">$H10      +$J10      +$L10      +$N10</f>
        <v>445394000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-68.719176992558289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59.033163194301771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3444000</v>
      </c>
      <c r="C16" s="42"/>
      <c r="D16" s="42"/>
      <c r="E16" s="42">
        <f t="shared" si="4"/>
        <v>3444000</v>
      </c>
      <c r="F16" s="43">
        <v>3444000</v>
      </c>
      <c r="G16" s="44">
        <v>3444000</v>
      </c>
      <c r="H16" s="43"/>
      <c r="I16" s="44"/>
      <c r="J16" s="43">
        <v>849000</v>
      </c>
      <c r="K16" s="44"/>
      <c r="L16" s="43">
        <v>1918000</v>
      </c>
      <c r="M16" s="44"/>
      <c r="N16" s="43"/>
      <c r="O16" s="44"/>
      <c r="P16" s="43">
        <f t="shared" si="5"/>
        <v>2767000</v>
      </c>
      <c r="Q16" s="44">
        <f t="shared" si="6"/>
        <v>0</v>
      </c>
      <c r="R16" s="24">
        <f t="shared" si="7"/>
        <v>125.9128386336867</v>
      </c>
      <c r="S16" s="25">
        <f t="shared" si="8"/>
        <v>0</v>
      </c>
      <c r="T16" s="24">
        <f t="shared" si="9"/>
        <v>80.342624854819974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45000000</v>
      </c>
      <c r="D20" s="42"/>
      <c r="E20" s="42">
        <f t="shared" si="4"/>
        <v>45000000</v>
      </c>
      <c r="F20" s="43">
        <v>45000000</v>
      </c>
      <c r="G20" s="44">
        <v>45000000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250000000</v>
      </c>
      <c r="C22" s="42"/>
      <c r="D22" s="42"/>
      <c r="E22" s="42">
        <f t="shared" si="4"/>
        <v>250000000</v>
      </c>
      <c r="F22" s="43">
        <v>250000000</v>
      </c>
      <c r="G22" s="44">
        <v>224425000</v>
      </c>
      <c r="H22" s="43">
        <v>52262000</v>
      </c>
      <c r="I22" s="44"/>
      <c r="J22" s="43">
        <v>55619000</v>
      </c>
      <c r="K22" s="44"/>
      <c r="L22" s="43">
        <v>18805000</v>
      </c>
      <c r="M22" s="44"/>
      <c r="N22" s="43"/>
      <c r="O22" s="44"/>
      <c r="P22" s="43">
        <f t="shared" si="5"/>
        <v>126686000</v>
      </c>
      <c r="Q22" s="44">
        <f t="shared" si="6"/>
        <v>0</v>
      </c>
      <c r="R22" s="24">
        <f t="shared" si="7"/>
        <v>-66.189611463708445</v>
      </c>
      <c r="S22" s="25">
        <f t="shared" si="8"/>
        <v>0</v>
      </c>
      <c r="T22" s="24">
        <f t="shared" si="9"/>
        <v>50.674399999999999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95000000</v>
      </c>
      <c r="C23" s="42"/>
      <c r="D23" s="42"/>
      <c r="E23" s="42">
        <f t="shared" si="4"/>
        <v>95000000</v>
      </c>
      <c r="F23" s="43">
        <v>95000000</v>
      </c>
      <c r="G23" s="44">
        <v>95000000</v>
      </c>
      <c r="H23" s="43">
        <v>5068000</v>
      </c>
      <c r="I23" s="44"/>
      <c r="J23" s="43">
        <v>50386000</v>
      </c>
      <c r="K23" s="44"/>
      <c r="L23" s="43"/>
      <c r="M23" s="44"/>
      <c r="N23" s="43"/>
      <c r="O23" s="44"/>
      <c r="P23" s="43">
        <f t="shared" si="5"/>
        <v>55454000</v>
      </c>
      <c r="Q23" s="44">
        <f t="shared" si="6"/>
        <v>0</v>
      </c>
      <c r="R23" s="24">
        <f t="shared" si="7"/>
        <v>-100</v>
      </c>
      <c r="S23" s="25">
        <f t="shared" si="8"/>
        <v>0</v>
      </c>
      <c r="T23" s="24">
        <f t="shared" si="9"/>
        <v>58.372631578947363</v>
      </c>
      <c r="U23" s="26">
        <f t="shared" si="10"/>
        <v>0</v>
      </c>
      <c r="V23" s="43">
        <v>5479000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35628000</v>
      </c>
      <c r="C28" s="39">
        <f t="shared" si="11"/>
        <v>0</v>
      </c>
      <c r="D28" s="39">
        <f t="shared" si="11"/>
        <v>0</v>
      </c>
      <c r="E28" s="39">
        <f t="shared" si="11"/>
        <v>35628000</v>
      </c>
      <c r="F28" s="40">
        <f t="shared" si="11"/>
        <v>35628000</v>
      </c>
      <c r="G28" s="41">
        <f t="shared" si="11"/>
        <v>35628000</v>
      </c>
      <c r="H28" s="40">
        <f t="shared" si="11"/>
        <v>1323000</v>
      </c>
      <c r="I28" s="41">
        <f t="shared" si="11"/>
        <v>0</v>
      </c>
      <c r="J28" s="40">
        <f t="shared" si="11"/>
        <v>1656000</v>
      </c>
      <c r="K28" s="41">
        <f t="shared" si="11"/>
        <v>0</v>
      </c>
      <c r="L28" s="40">
        <f t="shared" si="11"/>
        <v>2544000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5523000</v>
      </c>
      <c r="Q28" s="41">
        <f t="shared" si="11"/>
        <v>0</v>
      </c>
      <c r="R28" s="20">
        <f t="shared" si="7"/>
        <v>53.623188405797109</v>
      </c>
      <c r="S28" s="21">
        <f t="shared" si="8"/>
        <v>0</v>
      </c>
      <c r="T28" s="20">
        <f t="shared" si="9"/>
        <v>15.501852475581005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416000</v>
      </c>
      <c r="I31" s="44"/>
      <c r="J31" s="43">
        <v>300000</v>
      </c>
      <c r="K31" s="44"/>
      <c r="L31" s="43">
        <v>136000</v>
      </c>
      <c r="M31" s="44"/>
      <c r="N31" s="43"/>
      <c r="O31" s="44"/>
      <c r="P31" s="43">
        <f t="shared" si="5"/>
        <v>852000</v>
      </c>
      <c r="Q31" s="44">
        <f t="shared" si="6"/>
        <v>0</v>
      </c>
      <c r="R31" s="24">
        <f t="shared" si="7"/>
        <v>-54.666666666666664</v>
      </c>
      <c r="S31" s="25">
        <f t="shared" si="8"/>
        <v>0</v>
      </c>
      <c r="T31" s="24">
        <f t="shared" si="9"/>
        <v>42.6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3628000</v>
      </c>
      <c r="C33" s="42"/>
      <c r="D33" s="42"/>
      <c r="E33" s="42">
        <f t="shared" si="4"/>
        <v>3628000</v>
      </c>
      <c r="F33" s="43">
        <v>3628000</v>
      </c>
      <c r="G33" s="44">
        <v>3628000</v>
      </c>
      <c r="H33" s="43">
        <v>907000</v>
      </c>
      <c r="I33" s="44"/>
      <c r="J33" s="43">
        <v>1356000</v>
      </c>
      <c r="K33" s="44"/>
      <c r="L33" s="43">
        <v>940000</v>
      </c>
      <c r="M33" s="44"/>
      <c r="N33" s="43"/>
      <c r="O33" s="44"/>
      <c r="P33" s="43">
        <f t="shared" si="5"/>
        <v>3203000</v>
      </c>
      <c r="Q33" s="44">
        <f t="shared" si="6"/>
        <v>0</v>
      </c>
      <c r="R33" s="24">
        <f t="shared" si="7"/>
        <v>-30.678466076696164</v>
      </c>
      <c r="S33" s="25">
        <f t="shared" si="8"/>
        <v>0</v>
      </c>
      <c r="T33" s="24">
        <f t="shared" si="9"/>
        <v>88.285556780595371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30000000</v>
      </c>
      <c r="C37" s="42"/>
      <c r="D37" s="42"/>
      <c r="E37" s="42">
        <f t="shared" si="4"/>
        <v>30000000</v>
      </c>
      <c r="F37" s="43">
        <v>30000000</v>
      </c>
      <c r="G37" s="44">
        <v>30000000</v>
      </c>
      <c r="H37" s="43"/>
      <c r="I37" s="44"/>
      <c r="J37" s="43"/>
      <c r="K37" s="44"/>
      <c r="L37" s="43">
        <v>1468000</v>
      </c>
      <c r="M37" s="44"/>
      <c r="N37" s="43"/>
      <c r="O37" s="44"/>
      <c r="P37" s="43">
        <f t="shared" si="5"/>
        <v>1468000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4.8933333333333335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1138553000</v>
      </c>
      <c r="C61" s="39">
        <f t="shared" si="26"/>
        <v>45000000</v>
      </c>
      <c r="D61" s="39">
        <f t="shared" si="26"/>
        <v>0</v>
      </c>
      <c r="E61" s="39">
        <f t="shared" si="26"/>
        <v>1183553000</v>
      </c>
      <c r="F61" s="40">
        <f t="shared" si="26"/>
        <v>1183553000</v>
      </c>
      <c r="G61" s="41">
        <f t="shared" si="26"/>
        <v>1157978000</v>
      </c>
      <c r="H61" s="40">
        <f t="shared" si="26"/>
        <v>206969000</v>
      </c>
      <c r="I61" s="41">
        <f t="shared" si="26"/>
        <v>0</v>
      </c>
      <c r="J61" s="40">
        <f t="shared" si="26"/>
        <v>334802000</v>
      </c>
      <c r="K61" s="41">
        <f t="shared" si="26"/>
        <v>0</v>
      </c>
      <c r="L61" s="40">
        <f t="shared" si="26"/>
        <v>94053000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635824000</v>
      </c>
      <c r="Q61" s="41">
        <f t="shared" si="26"/>
        <v>0</v>
      </c>
      <c r="R61" s="20">
        <f t="shared" si="16"/>
        <v>-71.907873907563285</v>
      </c>
      <c r="S61" s="21">
        <f t="shared" si="17"/>
        <v>0</v>
      </c>
      <c r="T61" s="20">
        <f t="shared" si="18"/>
        <v>53.721633082760135</v>
      </c>
      <c r="U61" s="22">
        <f t="shared" si="19"/>
        <v>0</v>
      </c>
      <c r="V61" s="40">
        <f t="shared" ref="V61:W61" si="27">+V8+V43</f>
        <v>5479000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1138553000</v>
      </c>
      <c r="C65" s="48">
        <f t="shared" si="30"/>
        <v>45000000</v>
      </c>
      <c r="D65" s="48">
        <f t="shared" si="30"/>
        <v>0</v>
      </c>
      <c r="E65" s="48">
        <f t="shared" si="30"/>
        <v>1183553000</v>
      </c>
      <c r="F65" s="49">
        <f t="shared" si="30"/>
        <v>1183553000</v>
      </c>
      <c r="G65" s="50">
        <f t="shared" si="30"/>
        <v>1157978000</v>
      </c>
      <c r="H65" s="49">
        <f t="shared" si="30"/>
        <v>206969000</v>
      </c>
      <c r="I65" s="50">
        <f t="shared" si="30"/>
        <v>0</v>
      </c>
      <c r="J65" s="49">
        <f t="shared" si="30"/>
        <v>334802000</v>
      </c>
      <c r="K65" s="50">
        <f t="shared" si="30"/>
        <v>0</v>
      </c>
      <c r="L65" s="49">
        <f t="shared" si="30"/>
        <v>94053000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635824000</v>
      </c>
      <c r="Q65" s="50">
        <f t="shared" si="30"/>
        <v>0</v>
      </c>
      <c r="R65" s="34">
        <f t="shared" si="16"/>
        <v>-71.907873907563285</v>
      </c>
      <c r="S65" s="35">
        <f t="shared" si="17"/>
        <v>0</v>
      </c>
      <c r="T65" s="34">
        <f t="shared" si="18"/>
        <v>53.721633082760135</v>
      </c>
      <c r="U65" s="35">
        <f t="shared" si="19"/>
        <v>0</v>
      </c>
      <c r="V65" s="49">
        <f>+V61+V62</f>
        <v>5479000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550767000</v>
      </c>
      <c r="C8" s="36">
        <f t="shared" si="0"/>
        <v>0</v>
      </c>
      <c r="D8" s="36">
        <f t="shared" si="0"/>
        <v>0</v>
      </c>
      <c r="E8" s="36">
        <f t="shared" si="0"/>
        <v>550767000</v>
      </c>
      <c r="F8" s="37">
        <f t="shared" si="0"/>
        <v>550767000</v>
      </c>
      <c r="G8" s="38">
        <f t="shared" si="0"/>
        <v>550767000</v>
      </c>
      <c r="H8" s="37">
        <f t="shared" si="0"/>
        <v>168205000</v>
      </c>
      <c r="I8" s="38">
        <f t="shared" si="0"/>
        <v>104805381</v>
      </c>
      <c r="J8" s="37">
        <f t="shared" si="0"/>
        <v>187639000</v>
      </c>
      <c r="K8" s="38">
        <f t="shared" si="0"/>
        <v>198679814</v>
      </c>
      <c r="L8" s="37">
        <f t="shared" si="0"/>
        <v>107294000</v>
      </c>
      <c r="M8" s="38">
        <f t="shared" si="0"/>
        <v>200541253</v>
      </c>
      <c r="N8" s="37">
        <f t="shared" si="0"/>
        <v>0</v>
      </c>
      <c r="O8" s="38">
        <f t="shared" si="0"/>
        <v>0</v>
      </c>
      <c r="P8" s="37">
        <f t="shared" si="0"/>
        <v>463138000</v>
      </c>
      <c r="Q8" s="38">
        <f t="shared" si="0"/>
        <v>504026448</v>
      </c>
      <c r="R8" s="16">
        <f>IF(($J8       =0),0,((($L8       -$J8       )/$J8       )*100))</f>
        <v>-42.81892357132579</v>
      </c>
      <c r="S8" s="17">
        <f>IF(($K8       =0),0,((($M8       -$K8       )/$K8       )*100))</f>
        <v>0.93690393730688715</v>
      </c>
      <c r="T8" s="16">
        <f>IF(($E8       =0),0,(($P8       /$E8       )*100))</f>
        <v>84.089642262517543</v>
      </c>
      <c r="U8" s="18">
        <f>IF(($E8       =0),0,(($Q8       /$E8       )*100))</f>
        <v>91.513552554891632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540348000</v>
      </c>
      <c r="C9" s="39">
        <f t="shared" si="2"/>
        <v>0</v>
      </c>
      <c r="D9" s="39">
        <f t="shared" si="2"/>
        <v>0</v>
      </c>
      <c r="E9" s="39">
        <f t="shared" si="2"/>
        <v>540348000</v>
      </c>
      <c r="F9" s="40">
        <f t="shared" si="2"/>
        <v>540348000</v>
      </c>
      <c r="G9" s="41">
        <f t="shared" si="2"/>
        <v>540348000</v>
      </c>
      <c r="H9" s="40">
        <f t="shared" si="2"/>
        <v>166154000</v>
      </c>
      <c r="I9" s="41">
        <f t="shared" si="2"/>
        <v>103132805</v>
      </c>
      <c r="J9" s="40">
        <f t="shared" si="2"/>
        <v>184687000</v>
      </c>
      <c r="K9" s="41">
        <f t="shared" si="2"/>
        <v>196146585</v>
      </c>
      <c r="L9" s="40">
        <f t="shared" si="2"/>
        <v>106297000</v>
      </c>
      <c r="M9" s="41">
        <f t="shared" si="2"/>
        <v>198054130</v>
      </c>
      <c r="N9" s="40">
        <f t="shared" si="2"/>
        <v>0</v>
      </c>
      <c r="O9" s="41">
        <f t="shared" si="2"/>
        <v>0</v>
      </c>
      <c r="P9" s="40">
        <f t="shared" si="2"/>
        <v>457138000</v>
      </c>
      <c r="Q9" s="41">
        <f t="shared" si="2"/>
        <v>497333520</v>
      </c>
      <c r="R9" s="20">
        <f>IF(($J9       =0),0,((($L9       -$J9       )/$J9       )*100))</f>
        <v>-42.444784960500733</v>
      </c>
      <c r="S9" s="21">
        <f>IF(($K9       =0),0,((($M9       -$K9       )/$K9       )*100))</f>
        <v>0.97250992159766625</v>
      </c>
      <c r="T9" s="20">
        <f>IF(($E9       =0),0,(($P9       /$E9       )*100))</f>
        <v>84.600664756786372</v>
      </c>
      <c r="U9" s="22">
        <f>IF(($E9       =0),0,(($Q9       /$E9       )*100))</f>
        <v>92.039485664793801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447663000</v>
      </c>
      <c r="C10" s="42"/>
      <c r="D10" s="42"/>
      <c r="E10" s="42">
        <f t="shared" ref="E10:E41" si="4">$B10      +$C10      +$D10</f>
        <v>447663000</v>
      </c>
      <c r="F10" s="43">
        <v>447663000</v>
      </c>
      <c r="G10" s="44">
        <v>447663000</v>
      </c>
      <c r="H10" s="43">
        <v>143706000</v>
      </c>
      <c r="I10" s="44">
        <v>94561818</v>
      </c>
      <c r="J10" s="43">
        <v>162116000</v>
      </c>
      <c r="K10" s="44">
        <v>180951678</v>
      </c>
      <c r="L10" s="43">
        <v>103816000</v>
      </c>
      <c r="M10" s="44">
        <v>172772250</v>
      </c>
      <c r="N10" s="43"/>
      <c r="O10" s="44"/>
      <c r="P10" s="43">
        <f t="shared" ref="P10:P41" si="5">$H10      +$J10      +$L10      +$N10</f>
        <v>409638000</v>
      </c>
      <c r="Q10" s="44">
        <f t="shared" ref="Q10:Q41" si="6">$I10      +$K10      +$M10      +$O10</f>
        <v>448285746</v>
      </c>
      <c r="R10" s="24">
        <f t="shared" ref="R10:R41" si="7">IF(($J10      =0),0,((($L10      -$J10      )/$J10      )*100))</f>
        <v>-35.96190382195465</v>
      </c>
      <c r="S10" s="25">
        <f t="shared" ref="S10:S41" si="8">IF(($K10      =0),0,((($M10      -$K10      )/$K10      )*100))</f>
        <v>-4.5202277704216707</v>
      </c>
      <c r="T10" s="24">
        <f t="shared" ref="T10:T41" si="9">IF(($E10      =0),0,(($P10      /$E10      )*100))</f>
        <v>91.505887241071974</v>
      </c>
      <c r="U10" s="26">
        <f t="shared" ref="U10:U41" si="10">IF(($E10      =0),0,(($Q10      /$E10      )*100))</f>
        <v>100.13911044692101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2685000</v>
      </c>
      <c r="C16" s="42"/>
      <c r="D16" s="42"/>
      <c r="E16" s="42">
        <f t="shared" si="4"/>
        <v>2685000</v>
      </c>
      <c r="F16" s="43">
        <v>2685000</v>
      </c>
      <c r="G16" s="44">
        <v>2685000</v>
      </c>
      <c r="H16" s="43">
        <v>877000</v>
      </c>
      <c r="I16" s="44"/>
      <c r="J16" s="43">
        <v>445000</v>
      </c>
      <c r="K16" s="44">
        <v>1409661</v>
      </c>
      <c r="L16" s="43">
        <v>960000</v>
      </c>
      <c r="M16" s="44">
        <v>443298</v>
      </c>
      <c r="N16" s="43"/>
      <c r="O16" s="44"/>
      <c r="P16" s="43">
        <f t="shared" si="5"/>
        <v>2282000</v>
      </c>
      <c r="Q16" s="44">
        <f t="shared" si="6"/>
        <v>1852959</v>
      </c>
      <c r="R16" s="24">
        <f t="shared" si="7"/>
        <v>115.73033707865167</v>
      </c>
      <c r="S16" s="25">
        <f t="shared" si="8"/>
        <v>-68.552864837716299</v>
      </c>
      <c r="T16" s="24">
        <f t="shared" si="9"/>
        <v>84.990689013035379</v>
      </c>
      <c r="U16" s="26">
        <f t="shared" si="10"/>
        <v>69.011508379888269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90000000</v>
      </c>
      <c r="C23" s="42"/>
      <c r="D23" s="42"/>
      <c r="E23" s="42">
        <f t="shared" si="4"/>
        <v>90000000</v>
      </c>
      <c r="F23" s="43">
        <v>90000000</v>
      </c>
      <c r="G23" s="44">
        <v>90000000</v>
      </c>
      <c r="H23" s="43">
        <v>21571000</v>
      </c>
      <c r="I23" s="44">
        <v>8570987</v>
      </c>
      <c r="J23" s="43">
        <v>22126000</v>
      </c>
      <c r="K23" s="44">
        <v>13785246</v>
      </c>
      <c r="L23" s="43">
        <v>1521000</v>
      </c>
      <c r="M23" s="44">
        <v>24838582</v>
      </c>
      <c r="N23" s="43"/>
      <c r="O23" s="44"/>
      <c r="P23" s="43">
        <f t="shared" si="5"/>
        <v>45218000</v>
      </c>
      <c r="Q23" s="44">
        <f t="shared" si="6"/>
        <v>47194815</v>
      </c>
      <c r="R23" s="24">
        <f t="shared" si="7"/>
        <v>-93.125734430082247</v>
      </c>
      <c r="S23" s="25">
        <f t="shared" si="8"/>
        <v>80.182363085867308</v>
      </c>
      <c r="T23" s="24">
        <f t="shared" si="9"/>
        <v>50.242222222222225</v>
      </c>
      <c r="U23" s="26">
        <f t="shared" si="10"/>
        <v>52.438683333333337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10419000</v>
      </c>
      <c r="C28" s="39">
        <f t="shared" si="11"/>
        <v>0</v>
      </c>
      <c r="D28" s="39">
        <f t="shared" si="11"/>
        <v>0</v>
      </c>
      <c r="E28" s="39">
        <f t="shared" si="11"/>
        <v>10419000</v>
      </c>
      <c r="F28" s="40">
        <f t="shared" si="11"/>
        <v>10419000</v>
      </c>
      <c r="G28" s="41">
        <f t="shared" si="11"/>
        <v>10419000</v>
      </c>
      <c r="H28" s="40">
        <f t="shared" si="11"/>
        <v>2051000</v>
      </c>
      <c r="I28" s="41">
        <f t="shared" si="11"/>
        <v>1672576</v>
      </c>
      <c r="J28" s="40">
        <f t="shared" si="11"/>
        <v>2952000</v>
      </c>
      <c r="K28" s="41">
        <f t="shared" si="11"/>
        <v>2533229</v>
      </c>
      <c r="L28" s="40">
        <f t="shared" si="11"/>
        <v>997000</v>
      </c>
      <c r="M28" s="41">
        <f t="shared" si="11"/>
        <v>2487123</v>
      </c>
      <c r="N28" s="40">
        <f t="shared" si="11"/>
        <v>0</v>
      </c>
      <c r="O28" s="41">
        <f t="shared" si="11"/>
        <v>0</v>
      </c>
      <c r="P28" s="40">
        <f t="shared" si="11"/>
        <v>6000000</v>
      </c>
      <c r="Q28" s="41">
        <f t="shared" si="11"/>
        <v>6692928</v>
      </c>
      <c r="R28" s="20">
        <f t="shared" si="7"/>
        <v>-66.226287262872631</v>
      </c>
      <c r="S28" s="21">
        <f t="shared" si="8"/>
        <v>-1.820048641476945</v>
      </c>
      <c r="T28" s="20">
        <f t="shared" si="9"/>
        <v>57.587100489490354</v>
      </c>
      <c r="U28" s="22">
        <f t="shared" si="10"/>
        <v>64.237719550820614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156000</v>
      </c>
      <c r="I31" s="44">
        <v>101328</v>
      </c>
      <c r="J31" s="43">
        <v>357000</v>
      </c>
      <c r="K31" s="44">
        <v>249108</v>
      </c>
      <c r="L31" s="43"/>
      <c r="M31" s="44">
        <v>574331</v>
      </c>
      <c r="N31" s="43"/>
      <c r="O31" s="44"/>
      <c r="P31" s="43">
        <f t="shared" si="5"/>
        <v>513000</v>
      </c>
      <c r="Q31" s="44">
        <f t="shared" si="6"/>
        <v>924767</v>
      </c>
      <c r="R31" s="24">
        <f t="shared" si="7"/>
        <v>-100</v>
      </c>
      <c r="S31" s="25">
        <f t="shared" si="8"/>
        <v>130.55502031247491</v>
      </c>
      <c r="T31" s="24">
        <f t="shared" si="9"/>
        <v>25.650000000000002</v>
      </c>
      <c r="U31" s="26">
        <f t="shared" si="10"/>
        <v>46.238349999999997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3319000</v>
      </c>
      <c r="C33" s="42"/>
      <c r="D33" s="42"/>
      <c r="E33" s="42">
        <f t="shared" si="4"/>
        <v>3319000</v>
      </c>
      <c r="F33" s="43">
        <v>3319000</v>
      </c>
      <c r="G33" s="44">
        <v>3319000</v>
      </c>
      <c r="H33" s="43">
        <v>830000</v>
      </c>
      <c r="I33" s="44">
        <v>1124144</v>
      </c>
      <c r="J33" s="43">
        <v>1494000</v>
      </c>
      <c r="K33" s="44">
        <v>1083806</v>
      </c>
      <c r="L33" s="43">
        <v>100000</v>
      </c>
      <c r="M33" s="44">
        <v>1111050</v>
      </c>
      <c r="N33" s="43"/>
      <c r="O33" s="44"/>
      <c r="P33" s="43">
        <f t="shared" si="5"/>
        <v>2424000</v>
      </c>
      <c r="Q33" s="44">
        <f t="shared" si="6"/>
        <v>3319000</v>
      </c>
      <c r="R33" s="24">
        <f t="shared" si="7"/>
        <v>-93.3065595716198</v>
      </c>
      <c r="S33" s="25">
        <f t="shared" si="8"/>
        <v>2.5137340077467738</v>
      </c>
      <c r="T33" s="24">
        <f t="shared" si="9"/>
        <v>73.034046399517933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5100000</v>
      </c>
      <c r="C34" s="42"/>
      <c r="D34" s="42"/>
      <c r="E34" s="42">
        <f t="shared" si="4"/>
        <v>5100000</v>
      </c>
      <c r="F34" s="43">
        <v>5100000</v>
      </c>
      <c r="G34" s="44">
        <v>5100000</v>
      </c>
      <c r="H34" s="43">
        <v>1065000</v>
      </c>
      <c r="I34" s="44">
        <v>447104</v>
      </c>
      <c r="J34" s="43">
        <v>1101000</v>
      </c>
      <c r="K34" s="44">
        <v>1200315</v>
      </c>
      <c r="L34" s="43">
        <v>897000</v>
      </c>
      <c r="M34" s="44">
        <v>801742</v>
      </c>
      <c r="N34" s="43"/>
      <c r="O34" s="44"/>
      <c r="P34" s="43">
        <f t="shared" si="5"/>
        <v>3063000</v>
      </c>
      <c r="Q34" s="44">
        <f t="shared" si="6"/>
        <v>2449161</v>
      </c>
      <c r="R34" s="24">
        <f t="shared" si="7"/>
        <v>-18.528610354223432</v>
      </c>
      <c r="S34" s="25">
        <f t="shared" si="8"/>
        <v>-33.205700170371941</v>
      </c>
      <c r="T34" s="24">
        <f t="shared" si="9"/>
        <v>60.058823529411768</v>
      </c>
      <c r="U34" s="26">
        <f t="shared" si="10"/>
        <v>48.022764705882352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113606000</v>
      </c>
      <c r="C43" s="45">
        <f t="shared" si="20"/>
        <v>0</v>
      </c>
      <c r="D43" s="45">
        <f t="shared" si="20"/>
        <v>0</v>
      </c>
      <c r="E43" s="45">
        <f t="shared" si="20"/>
        <v>113606000</v>
      </c>
      <c r="F43" s="46">
        <f t="shared" si="20"/>
        <v>113606000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113606000</v>
      </c>
      <c r="C44" s="39">
        <f t="shared" si="22"/>
        <v>0</v>
      </c>
      <c r="D44" s="39">
        <f t="shared" si="22"/>
        <v>0</v>
      </c>
      <c r="E44" s="39">
        <f t="shared" si="22"/>
        <v>113606000</v>
      </c>
      <c r="F44" s="40">
        <f t="shared" si="22"/>
        <v>113606000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113606000</v>
      </c>
      <c r="C45" s="42"/>
      <c r="D45" s="42"/>
      <c r="E45" s="42">
        <f t="shared" si="13"/>
        <v>113606000</v>
      </c>
      <c r="F45" s="43">
        <v>113606000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664373000</v>
      </c>
      <c r="C61" s="39">
        <f t="shared" si="26"/>
        <v>0</v>
      </c>
      <c r="D61" s="39">
        <f t="shared" si="26"/>
        <v>0</v>
      </c>
      <c r="E61" s="39">
        <f t="shared" si="26"/>
        <v>664373000</v>
      </c>
      <c r="F61" s="40">
        <f t="shared" si="26"/>
        <v>664373000</v>
      </c>
      <c r="G61" s="41">
        <f t="shared" si="26"/>
        <v>550767000</v>
      </c>
      <c r="H61" s="40">
        <f t="shared" si="26"/>
        <v>168205000</v>
      </c>
      <c r="I61" s="41">
        <f t="shared" si="26"/>
        <v>104805381</v>
      </c>
      <c r="J61" s="40">
        <f t="shared" si="26"/>
        <v>187639000</v>
      </c>
      <c r="K61" s="41">
        <f t="shared" si="26"/>
        <v>198679814</v>
      </c>
      <c r="L61" s="40">
        <f t="shared" si="26"/>
        <v>107294000</v>
      </c>
      <c r="M61" s="41">
        <f t="shared" si="26"/>
        <v>200541253</v>
      </c>
      <c r="N61" s="40">
        <f t="shared" si="26"/>
        <v>0</v>
      </c>
      <c r="O61" s="41">
        <f t="shared" si="26"/>
        <v>0</v>
      </c>
      <c r="P61" s="40">
        <f t="shared" si="26"/>
        <v>463138000</v>
      </c>
      <c r="Q61" s="41">
        <f t="shared" si="26"/>
        <v>504026448</v>
      </c>
      <c r="R61" s="20">
        <f t="shared" si="16"/>
        <v>-42.81892357132579</v>
      </c>
      <c r="S61" s="21">
        <f t="shared" si="17"/>
        <v>0.93690393730688715</v>
      </c>
      <c r="T61" s="20">
        <f t="shared" si="18"/>
        <v>69.710539109807286</v>
      </c>
      <c r="U61" s="22">
        <f t="shared" si="19"/>
        <v>75.864980665981307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664373000</v>
      </c>
      <c r="C65" s="48">
        <f t="shared" si="30"/>
        <v>0</v>
      </c>
      <c r="D65" s="48">
        <f t="shared" si="30"/>
        <v>0</v>
      </c>
      <c r="E65" s="48">
        <f t="shared" si="30"/>
        <v>664373000</v>
      </c>
      <c r="F65" s="49">
        <f t="shared" si="30"/>
        <v>664373000</v>
      </c>
      <c r="G65" s="50">
        <f t="shared" si="30"/>
        <v>550767000</v>
      </c>
      <c r="H65" s="49">
        <f t="shared" si="30"/>
        <v>168205000</v>
      </c>
      <c r="I65" s="50">
        <f t="shared" si="30"/>
        <v>104805381</v>
      </c>
      <c r="J65" s="49">
        <f t="shared" si="30"/>
        <v>187639000</v>
      </c>
      <c r="K65" s="50">
        <f t="shared" si="30"/>
        <v>198679814</v>
      </c>
      <c r="L65" s="49">
        <f t="shared" si="30"/>
        <v>107294000</v>
      </c>
      <c r="M65" s="51">
        <f t="shared" si="30"/>
        <v>200541253</v>
      </c>
      <c r="N65" s="49">
        <f t="shared" si="30"/>
        <v>0</v>
      </c>
      <c r="O65" s="50">
        <f t="shared" si="30"/>
        <v>0</v>
      </c>
      <c r="P65" s="49">
        <f t="shared" si="30"/>
        <v>463138000</v>
      </c>
      <c r="Q65" s="50">
        <f t="shared" si="30"/>
        <v>504026448</v>
      </c>
      <c r="R65" s="34">
        <f t="shared" si="16"/>
        <v>-42.81892357132579</v>
      </c>
      <c r="S65" s="35">
        <f t="shared" si="17"/>
        <v>0.93690393730688715</v>
      </c>
      <c r="T65" s="34">
        <f t="shared" si="18"/>
        <v>69.710539109807286</v>
      </c>
      <c r="U65" s="35">
        <f t="shared" si="19"/>
        <v>75.864980665981307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67210000</v>
      </c>
      <c r="C8" s="36">
        <f t="shared" si="0"/>
        <v>0</v>
      </c>
      <c r="D8" s="36">
        <f t="shared" si="0"/>
        <v>0</v>
      </c>
      <c r="E8" s="36">
        <f t="shared" si="0"/>
        <v>67210000</v>
      </c>
      <c r="F8" s="37">
        <f t="shared" si="0"/>
        <v>67210000</v>
      </c>
      <c r="G8" s="38">
        <f t="shared" si="0"/>
        <v>67210000</v>
      </c>
      <c r="H8" s="37">
        <f t="shared" si="0"/>
        <v>1824000</v>
      </c>
      <c r="I8" s="38">
        <f t="shared" si="0"/>
        <v>1982961</v>
      </c>
      <c r="J8" s="37">
        <f t="shared" si="0"/>
        <v>29037000</v>
      </c>
      <c r="K8" s="38">
        <f t="shared" si="0"/>
        <v>12100283</v>
      </c>
      <c r="L8" s="37">
        <f t="shared" si="0"/>
        <v>13733000</v>
      </c>
      <c r="M8" s="38">
        <f t="shared" si="0"/>
        <v>13568726</v>
      </c>
      <c r="N8" s="37">
        <f t="shared" si="0"/>
        <v>0</v>
      </c>
      <c r="O8" s="38">
        <f t="shared" si="0"/>
        <v>0</v>
      </c>
      <c r="P8" s="37">
        <f t="shared" si="0"/>
        <v>44594000</v>
      </c>
      <c r="Q8" s="38">
        <f t="shared" si="0"/>
        <v>27651970</v>
      </c>
      <c r="R8" s="16">
        <f>IF(($J8       =0),0,((($L8       -$J8       )/$J8       )*100))</f>
        <v>-52.705169266797533</v>
      </c>
      <c r="S8" s="17">
        <f>IF(($K8       =0),0,((($M8       -$K8       )/$K8       )*100))</f>
        <v>12.13560872915121</v>
      </c>
      <c r="T8" s="16">
        <f>IF(($E8       =0),0,(($P8       /$E8       )*100))</f>
        <v>66.350245499181668</v>
      </c>
      <c r="U8" s="18">
        <f>IF(($E8       =0),0,(($Q8       /$E8       )*100))</f>
        <v>41.14264246391906</v>
      </c>
      <c r="V8" s="37">
        <f t="shared" ref="V8:W8" si="1">+V9+V28</f>
        <v>15875000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62814000</v>
      </c>
      <c r="C9" s="39">
        <f t="shared" si="2"/>
        <v>0</v>
      </c>
      <c r="D9" s="39">
        <f t="shared" si="2"/>
        <v>0</v>
      </c>
      <c r="E9" s="39">
        <f t="shared" si="2"/>
        <v>62814000</v>
      </c>
      <c r="F9" s="40">
        <f t="shared" si="2"/>
        <v>62814000</v>
      </c>
      <c r="G9" s="41">
        <f t="shared" si="2"/>
        <v>62814000</v>
      </c>
      <c r="H9" s="40">
        <f t="shared" si="2"/>
        <v>1429000</v>
      </c>
      <c r="I9" s="41">
        <f t="shared" si="2"/>
        <v>1586016</v>
      </c>
      <c r="J9" s="40">
        <f t="shared" si="2"/>
        <v>27570000</v>
      </c>
      <c r="K9" s="41">
        <f t="shared" si="2"/>
        <v>10777870</v>
      </c>
      <c r="L9" s="40">
        <f t="shared" si="2"/>
        <v>12383000</v>
      </c>
      <c r="M9" s="41">
        <f t="shared" si="2"/>
        <v>12118841</v>
      </c>
      <c r="N9" s="40">
        <f t="shared" si="2"/>
        <v>0</v>
      </c>
      <c r="O9" s="41">
        <f t="shared" si="2"/>
        <v>0</v>
      </c>
      <c r="P9" s="40">
        <f t="shared" si="2"/>
        <v>41382000</v>
      </c>
      <c r="Q9" s="41">
        <f t="shared" si="2"/>
        <v>24482727</v>
      </c>
      <c r="R9" s="20">
        <f>IF(($J9       =0),0,((($L9       -$J9       )/$J9       )*100))</f>
        <v>-55.085237577076526</v>
      </c>
      <c r="S9" s="21">
        <f>IF(($K9       =0),0,((($M9       -$K9       )/$K9       )*100))</f>
        <v>12.44189250751772</v>
      </c>
      <c r="T9" s="20">
        <f>IF(($E9       =0),0,(($P9       /$E9       )*100))</f>
        <v>65.880217785843925</v>
      </c>
      <c r="U9" s="22">
        <f>IF(($E9       =0),0,(($Q9       /$E9       )*100))</f>
        <v>38.976545037730439</v>
      </c>
      <c r="V9" s="40">
        <f t="shared" ref="V9:W9" si="3">SUM(V10:V27)</f>
        <v>15875000</v>
      </c>
      <c r="W9" s="41">
        <f t="shared" si="3"/>
        <v>0</v>
      </c>
    </row>
    <row r="10" spans="1:23" ht="13" x14ac:dyDescent="0.3">
      <c r="A10" s="23" t="s">
        <v>36</v>
      </c>
      <c r="B10" s="42">
        <v>34481000</v>
      </c>
      <c r="C10" s="42"/>
      <c r="D10" s="42"/>
      <c r="E10" s="42">
        <f t="shared" ref="E10:E41" si="4">$B10      +$C10      +$D10</f>
        <v>34481000</v>
      </c>
      <c r="F10" s="43">
        <v>34481000</v>
      </c>
      <c r="G10" s="44">
        <v>34481000</v>
      </c>
      <c r="H10" s="43">
        <v>1429000</v>
      </c>
      <c r="I10" s="44">
        <v>1586016</v>
      </c>
      <c r="J10" s="43">
        <v>16834000</v>
      </c>
      <c r="K10" s="44">
        <v>4114908</v>
      </c>
      <c r="L10" s="43">
        <v>8978000</v>
      </c>
      <c r="M10" s="44">
        <v>11907033</v>
      </c>
      <c r="N10" s="43"/>
      <c r="O10" s="44"/>
      <c r="P10" s="43">
        <f t="shared" ref="P10:P41" si="5">$H10      +$J10      +$L10      +$N10</f>
        <v>27241000</v>
      </c>
      <c r="Q10" s="44">
        <f t="shared" ref="Q10:Q41" si="6">$I10      +$K10      +$M10      +$O10</f>
        <v>17607957</v>
      </c>
      <c r="R10" s="24">
        <f t="shared" ref="R10:R41" si="7">IF(($J10      =0),0,((($L10      -$J10      )/$J10      )*100))</f>
        <v>-46.667458714506353</v>
      </c>
      <c r="S10" s="25">
        <f t="shared" ref="S10:S41" si="8">IF(($K10      =0),0,((($M10      -$K10      )/$K10      )*100))</f>
        <v>189.36328588634302</v>
      </c>
      <c r="T10" s="24">
        <f t="shared" ref="T10:T41" si="9">IF(($E10      =0),0,(($P10      /$E10      )*100))</f>
        <v>79.002929149386617</v>
      </c>
      <c r="U10" s="26">
        <f t="shared" ref="U10:U41" si="10">IF(($E10      =0),0,(($Q10      /$E10      )*100))</f>
        <v>51.06567964966213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5005000</v>
      </c>
      <c r="C20" s="42"/>
      <c r="D20" s="42"/>
      <c r="E20" s="42">
        <f t="shared" si="4"/>
        <v>5005000</v>
      </c>
      <c r="F20" s="43">
        <v>5005000</v>
      </c>
      <c r="G20" s="44">
        <v>5005000</v>
      </c>
      <c r="H20" s="43"/>
      <c r="I20" s="44"/>
      <c r="J20" s="43">
        <v>190000</v>
      </c>
      <c r="K20" s="44"/>
      <c r="L20" s="43">
        <v>3193000</v>
      </c>
      <c r="M20" s="44"/>
      <c r="N20" s="43"/>
      <c r="O20" s="44"/>
      <c r="P20" s="43">
        <f t="shared" si="5"/>
        <v>3383000</v>
      </c>
      <c r="Q20" s="44">
        <f t="shared" si="6"/>
        <v>0</v>
      </c>
      <c r="R20" s="24">
        <f t="shared" si="7"/>
        <v>1580.5263157894738</v>
      </c>
      <c r="S20" s="25">
        <f t="shared" si="8"/>
        <v>0</v>
      </c>
      <c r="T20" s="24">
        <f t="shared" si="9"/>
        <v>67.592407592407582</v>
      </c>
      <c r="U20" s="26">
        <f t="shared" si="10"/>
        <v>0</v>
      </c>
      <c r="V20" s="43">
        <v>15875000</v>
      </c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23328000</v>
      </c>
      <c r="C23" s="42"/>
      <c r="D23" s="42"/>
      <c r="E23" s="42">
        <f t="shared" si="4"/>
        <v>23328000</v>
      </c>
      <c r="F23" s="43">
        <v>23328000</v>
      </c>
      <c r="G23" s="44">
        <v>23328000</v>
      </c>
      <c r="H23" s="43"/>
      <c r="I23" s="44"/>
      <c r="J23" s="43">
        <v>10546000</v>
      </c>
      <c r="K23" s="44">
        <v>6662962</v>
      </c>
      <c r="L23" s="43">
        <v>212000</v>
      </c>
      <c r="M23" s="44">
        <v>211808</v>
      </c>
      <c r="N23" s="43"/>
      <c r="O23" s="44"/>
      <c r="P23" s="43">
        <f t="shared" si="5"/>
        <v>10758000</v>
      </c>
      <c r="Q23" s="44">
        <f t="shared" si="6"/>
        <v>6874770</v>
      </c>
      <c r="R23" s="24">
        <f t="shared" si="7"/>
        <v>-97.989759150388778</v>
      </c>
      <c r="S23" s="25">
        <f t="shared" si="8"/>
        <v>-96.821113492767935</v>
      </c>
      <c r="T23" s="24">
        <f t="shared" si="9"/>
        <v>46.11625514403292</v>
      </c>
      <c r="U23" s="26">
        <f t="shared" si="10"/>
        <v>29.470036008230455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4396000</v>
      </c>
      <c r="C28" s="39">
        <f t="shared" si="11"/>
        <v>0</v>
      </c>
      <c r="D28" s="39">
        <f t="shared" si="11"/>
        <v>0</v>
      </c>
      <c r="E28" s="39">
        <f t="shared" si="11"/>
        <v>4396000</v>
      </c>
      <c r="F28" s="40">
        <f t="shared" si="11"/>
        <v>4396000</v>
      </c>
      <c r="G28" s="41">
        <f t="shared" si="11"/>
        <v>4396000</v>
      </c>
      <c r="H28" s="40">
        <f t="shared" si="11"/>
        <v>395000</v>
      </c>
      <c r="I28" s="41">
        <f t="shared" si="11"/>
        <v>396945</v>
      </c>
      <c r="J28" s="40">
        <f t="shared" si="11"/>
        <v>1467000</v>
      </c>
      <c r="K28" s="41">
        <f t="shared" si="11"/>
        <v>1322413</v>
      </c>
      <c r="L28" s="40">
        <f t="shared" si="11"/>
        <v>1350000</v>
      </c>
      <c r="M28" s="41">
        <f t="shared" si="11"/>
        <v>1449885</v>
      </c>
      <c r="N28" s="40">
        <f t="shared" si="11"/>
        <v>0</v>
      </c>
      <c r="O28" s="41">
        <f t="shared" si="11"/>
        <v>0</v>
      </c>
      <c r="P28" s="40">
        <f t="shared" si="11"/>
        <v>3212000</v>
      </c>
      <c r="Q28" s="41">
        <f t="shared" si="11"/>
        <v>3169243</v>
      </c>
      <c r="R28" s="20">
        <f t="shared" si="7"/>
        <v>-7.9754601226993866</v>
      </c>
      <c r="S28" s="21">
        <f t="shared" si="8"/>
        <v>9.639348675489428</v>
      </c>
      <c r="T28" s="20">
        <f t="shared" si="9"/>
        <v>73.066424021838046</v>
      </c>
      <c r="U28" s="22">
        <f t="shared" si="10"/>
        <v>72.093789808917194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180000</v>
      </c>
      <c r="I31" s="44">
        <v>181156</v>
      </c>
      <c r="J31" s="43">
        <v>1131000</v>
      </c>
      <c r="K31" s="44">
        <v>1095358</v>
      </c>
      <c r="L31" s="43">
        <v>1094000</v>
      </c>
      <c r="M31" s="44">
        <v>1094230</v>
      </c>
      <c r="N31" s="43"/>
      <c r="O31" s="44"/>
      <c r="P31" s="43">
        <f t="shared" si="5"/>
        <v>2405000</v>
      </c>
      <c r="Q31" s="44">
        <f t="shared" si="6"/>
        <v>2370744</v>
      </c>
      <c r="R31" s="24">
        <f t="shared" si="7"/>
        <v>-3.2714412024756854</v>
      </c>
      <c r="S31" s="25">
        <f t="shared" si="8"/>
        <v>-0.10298003027320748</v>
      </c>
      <c r="T31" s="24">
        <f t="shared" si="9"/>
        <v>80.166666666666657</v>
      </c>
      <c r="U31" s="26">
        <f t="shared" si="10"/>
        <v>79.024799999999999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1396000</v>
      </c>
      <c r="C33" s="42"/>
      <c r="D33" s="42"/>
      <c r="E33" s="42">
        <f t="shared" si="4"/>
        <v>1396000</v>
      </c>
      <c r="F33" s="43">
        <v>1396000</v>
      </c>
      <c r="G33" s="44">
        <v>1396000</v>
      </c>
      <c r="H33" s="43">
        <v>215000</v>
      </c>
      <c r="I33" s="44">
        <v>215789</v>
      </c>
      <c r="J33" s="43">
        <v>336000</v>
      </c>
      <c r="K33" s="44">
        <v>227055</v>
      </c>
      <c r="L33" s="43">
        <v>256000</v>
      </c>
      <c r="M33" s="44">
        <v>355655</v>
      </c>
      <c r="N33" s="43"/>
      <c r="O33" s="44"/>
      <c r="P33" s="43">
        <f t="shared" si="5"/>
        <v>807000</v>
      </c>
      <c r="Q33" s="44">
        <f t="shared" si="6"/>
        <v>798499</v>
      </c>
      <c r="R33" s="24">
        <f t="shared" si="7"/>
        <v>-23.809523809523807</v>
      </c>
      <c r="S33" s="25">
        <f t="shared" si="8"/>
        <v>56.638259452555552</v>
      </c>
      <c r="T33" s="24">
        <f t="shared" si="9"/>
        <v>57.808022922636106</v>
      </c>
      <c r="U33" s="26">
        <f t="shared" si="10"/>
        <v>57.199068767908315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326000</v>
      </c>
      <c r="C43" s="45">
        <f t="shared" si="20"/>
        <v>0</v>
      </c>
      <c r="D43" s="45">
        <f t="shared" si="20"/>
        <v>0</v>
      </c>
      <c r="E43" s="45">
        <f t="shared" si="20"/>
        <v>326000</v>
      </c>
      <c r="F43" s="46">
        <f t="shared" si="20"/>
        <v>296000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326000</v>
      </c>
      <c r="C44" s="39">
        <f t="shared" si="22"/>
        <v>0</v>
      </c>
      <c r="D44" s="39">
        <f t="shared" si="22"/>
        <v>0</v>
      </c>
      <c r="E44" s="39">
        <f t="shared" si="22"/>
        <v>326000</v>
      </c>
      <c r="F44" s="40">
        <f t="shared" si="22"/>
        <v>296000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326000</v>
      </c>
      <c r="C46" s="42"/>
      <c r="D46" s="42"/>
      <c r="E46" s="42">
        <f t="shared" si="13"/>
        <v>326000</v>
      </c>
      <c r="F46" s="43">
        <v>296000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67536000</v>
      </c>
      <c r="C61" s="39">
        <f t="shared" si="26"/>
        <v>0</v>
      </c>
      <c r="D61" s="39">
        <f t="shared" si="26"/>
        <v>0</v>
      </c>
      <c r="E61" s="39">
        <f t="shared" si="26"/>
        <v>67536000</v>
      </c>
      <c r="F61" s="40">
        <f t="shared" si="26"/>
        <v>67506000</v>
      </c>
      <c r="G61" s="41">
        <f t="shared" si="26"/>
        <v>67210000</v>
      </c>
      <c r="H61" s="40">
        <f t="shared" si="26"/>
        <v>1824000</v>
      </c>
      <c r="I61" s="41">
        <f t="shared" si="26"/>
        <v>1982961</v>
      </c>
      <c r="J61" s="40">
        <f t="shared" si="26"/>
        <v>29037000</v>
      </c>
      <c r="K61" s="41">
        <f t="shared" si="26"/>
        <v>12100283</v>
      </c>
      <c r="L61" s="40">
        <f t="shared" si="26"/>
        <v>13733000</v>
      </c>
      <c r="M61" s="41">
        <f t="shared" si="26"/>
        <v>13568726</v>
      </c>
      <c r="N61" s="40">
        <f t="shared" si="26"/>
        <v>0</v>
      </c>
      <c r="O61" s="41">
        <f t="shared" si="26"/>
        <v>0</v>
      </c>
      <c r="P61" s="40">
        <f t="shared" si="26"/>
        <v>44594000</v>
      </c>
      <c r="Q61" s="41">
        <f t="shared" si="26"/>
        <v>27651970</v>
      </c>
      <c r="R61" s="20">
        <f t="shared" si="16"/>
        <v>-52.705169266797533</v>
      </c>
      <c r="S61" s="21">
        <f t="shared" si="17"/>
        <v>12.13560872915121</v>
      </c>
      <c r="T61" s="20">
        <f t="shared" si="18"/>
        <v>66.029969201610996</v>
      </c>
      <c r="U61" s="22">
        <f t="shared" si="19"/>
        <v>40.944044657664058</v>
      </c>
      <c r="V61" s="40">
        <f t="shared" ref="V61:W61" si="27">+V8+V43</f>
        <v>15875000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67536000</v>
      </c>
      <c r="C65" s="48">
        <f t="shared" si="30"/>
        <v>0</v>
      </c>
      <c r="D65" s="48">
        <f t="shared" si="30"/>
        <v>0</v>
      </c>
      <c r="E65" s="48">
        <f t="shared" si="30"/>
        <v>67536000</v>
      </c>
      <c r="F65" s="49">
        <f t="shared" si="30"/>
        <v>67506000</v>
      </c>
      <c r="G65" s="50">
        <f t="shared" si="30"/>
        <v>67210000</v>
      </c>
      <c r="H65" s="49">
        <f t="shared" si="30"/>
        <v>1824000</v>
      </c>
      <c r="I65" s="50">
        <f t="shared" si="30"/>
        <v>1982961</v>
      </c>
      <c r="J65" s="49">
        <f t="shared" si="30"/>
        <v>29037000</v>
      </c>
      <c r="K65" s="50">
        <f t="shared" si="30"/>
        <v>12100283</v>
      </c>
      <c r="L65" s="49">
        <f t="shared" si="30"/>
        <v>13733000</v>
      </c>
      <c r="M65" s="51">
        <f t="shared" si="30"/>
        <v>13568726</v>
      </c>
      <c r="N65" s="49">
        <f t="shared" si="30"/>
        <v>0</v>
      </c>
      <c r="O65" s="50">
        <f t="shared" si="30"/>
        <v>0</v>
      </c>
      <c r="P65" s="49">
        <f t="shared" si="30"/>
        <v>44594000</v>
      </c>
      <c r="Q65" s="50">
        <f t="shared" si="30"/>
        <v>27651970</v>
      </c>
      <c r="R65" s="34">
        <f t="shared" si="16"/>
        <v>-52.705169266797533</v>
      </c>
      <c r="S65" s="35">
        <f t="shared" si="17"/>
        <v>12.13560872915121</v>
      </c>
      <c r="T65" s="34">
        <f t="shared" si="18"/>
        <v>66.029969201610996</v>
      </c>
      <c r="U65" s="35">
        <f t="shared" si="19"/>
        <v>40.944044657664058</v>
      </c>
      <c r="V65" s="49">
        <f>+V61+V62</f>
        <v>15875000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137</v>
      </c>
      <c r="B6" s="9" t="s">
        <v>1</v>
      </c>
      <c r="C6" s="9" t="s">
        <v>137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69282000</v>
      </c>
      <c r="C8" s="36">
        <f t="shared" si="0"/>
        <v>0</v>
      </c>
      <c r="D8" s="36">
        <f t="shared" si="0"/>
        <v>0</v>
      </c>
      <c r="E8" s="36">
        <f t="shared" si="0"/>
        <v>69282000</v>
      </c>
      <c r="F8" s="37">
        <f t="shared" si="0"/>
        <v>69282000</v>
      </c>
      <c r="G8" s="38">
        <f t="shared" si="0"/>
        <v>69282000</v>
      </c>
      <c r="H8" s="37">
        <f t="shared" si="0"/>
        <v>8096000</v>
      </c>
      <c r="I8" s="38">
        <f t="shared" si="0"/>
        <v>6019051</v>
      </c>
      <c r="J8" s="37">
        <f t="shared" si="0"/>
        <v>15168000</v>
      </c>
      <c r="K8" s="38">
        <f t="shared" si="0"/>
        <v>17871235</v>
      </c>
      <c r="L8" s="37">
        <f t="shared" si="0"/>
        <v>16318000</v>
      </c>
      <c r="M8" s="38">
        <f t="shared" si="0"/>
        <v>31222981</v>
      </c>
      <c r="N8" s="37">
        <f t="shared" si="0"/>
        <v>0</v>
      </c>
      <c r="O8" s="38">
        <f t="shared" si="0"/>
        <v>0</v>
      </c>
      <c r="P8" s="37">
        <f t="shared" si="0"/>
        <v>39582000</v>
      </c>
      <c r="Q8" s="38">
        <f t="shared" si="0"/>
        <v>55113267</v>
      </c>
      <c r="R8" s="16">
        <f>IF(($J8       =0),0,((($L8       -$J8       )/$J8       )*100))</f>
        <v>7.5817510548523206</v>
      </c>
      <c r="S8" s="17">
        <f>IF(($K8       =0),0,((($M8       -$K8       )/$K8       )*100))</f>
        <v>74.710818810227721</v>
      </c>
      <c r="T8" s="16">
        <f>IF(($E8       =0),0,(($P8       /$E8       )*100))</f>
        <v>57.131722525331256</v>
      </c>
      <c r="U8" s="18">
        <f>IF(($E8       =0),0,(($Q8       /$E8       )*100))</f>
        <v>79.54918593574088</v>
      </c>
      <c r="V8" s="37">
        <f t="shared" ref="V8:W8" si="1">+V9+V28</f>
        <v>11403000</v>
      </c>
      <c r="W8" s="38">
        <f t="shared" si="1"/>
        <v>10326000</v>
      </c>
    </row>
    <row r="9" spans="1:23" ht="13" x14ac:dyDescent="0.3">
      <c r="A9" s="19" t="s">
        <v>35</v>
      </c>
      <c r="B9" s="39">
        <f t="shared" ref="B9:Q9" si="2">SUM(B10:B27)</f>
        <v>65560000</v>
      </c>
      <c r="C9" s="39">
        <f t="shared" si="2"/>
        <v>0</v>
      </c>
      <c r="D9" s="39">
        <f t="shared" si="2"/>
        <v>0</v>
      </c>
      <c r="E9" s="39">
        <f t="shared" si="2"/>
        <v>65560000</v>
      </c>
      <c r="F9" s="40">
        <f t="shared" si="2"/>
        <v>65560000</v>
      </c>
      <c r="G9" s="41">
        <f t="shared" si="2"/>
        <v>65560000</v>
      </c>
      <c r="H9" s="40">
        <f t="shared" si="2"/>
        <v>7428000</v>
      </c>
      <c r="I9" s="41">
        <f t="shared" si="2"/>
        <v>6023048</v>
      </c>
      <c r="J9" s="40">
        <f t="shared" si="2"/>
        <v>13984000</v>
      </c>
      <c r="K9" s="41">
        <f t="shared" si="2"/>
        <v>17144102</v>
      </c>
      <c r="L9" s="40">
        <f t="shared" si="2"/>
        <v>15484000</v>
      </c>
      <c r="M9" s="41">
        <f t="shared" si="2"/>
        <v>29225436</v>
      </c>
      <c r="N9" s="40">
        <f t="shared" si="2"/>
        <v>0</v>
      </c>
      <c r="O9" s="41">
        <f t="shared" si="2"/>
        <v>0</v>
      </c>
      <c r="P9" s="40">
        <f t="shared" si="2"/>
        <v>36896000</v>
      </c>
      <c r="Q9" s="41">
        <f t="shared" si="2"/>
        <v>52392586</v>
      </c>
      <c r="R9" s="20">
        <f>IF(($J9       =0),0,((($L9       -$J9       )/$J9       )*100))</f>
        <v>10.72654462242563</v>
      </c>
      <c r="S9" s="21">
        <f>IF(($K9       =0),0,((($M9       -$K9       )/$K9       )*100))</f>
        <v>70.469331085407688</v>
      </c>
      <c r="T9" s="20">
        <f>IF(($E9       =0),0,(($P9       /$E9       )*100))</f>
        <v>56.278218425869433</v>
      </c>
      <c r="U9" s="22">
        <f>IF(($E9       =0),0,(($Q9       /$E9       )*100))</f>
        <v>79.915475899938997</v>
      </c>
      <c r="V9" s="40">
        <f t="shared" ref="V9:W9" si="3">SUM(V10:V27)</f>
        <v>11403000</v>
      </c>
      <c r="W9" s="41">
        <f t="shared" si="3"/>
        <v>10326000</v>
      </c>
    </row>
    <row r="10" spans="1:23" ht="13" x14ac:dyDescent="0.3">
      <c r="A10" s="23" t="s">
        <v>36</v>
      </c>
      <c r="B10" s="42">
        <v>16580000</v>
      </c>
      <c r="C10" s="42"/>
      <c r="D10" s="42"/>
      <c r="E10" s="42">
        <f t="shared" ref="E10:E41" si="4">$B10      +$C10      +$D10</f>
        <v>16580000</v>
      </c>
      <c r="F10" s="43">
        <v>16580000</v>
      </c>
      <c r="G10" s="44">
        <v>16580000</v>
      </c>
      <c r="H10" s="43">
        <v>4830000</v>
      </c>
      <c r="I10" s="44">
        <v>3960961</v>
      </c>
      <c r="J10" s="43">
        <v>6202000</v>
      </c>
      <c r="K10" s="44">
        <v>5619360</v>
      </c>
      <c r="L10" s="43">
        <v>3136000</v>
      </c>
      <c r="M10" s="44">
        <v>4666724</v>
      </c>
      <c r="N10" s="43"/>
      <c r="O10" s="44"/>
      <c r="P10" s="43">
        <f t="shared" ref="P10:P41" si="5">$H10      +$J10      +$L10      +$N10</f>
        <v>14168000</v>
      </c>
      <c r="Q10" s="44">
        <f t="shared" ref="Q10:Q41" si="6">$I10      +$K10      +$M10      +$O10</f>
        <v>14247045</v>
      </c>
      <c r="R10" s="24">
        <f t="shared" ref="R10:R41" si="7">IF(($J10      =0),0,((($L10      -$J10      )/$J10      )*100))</f>
        <v>-49.435665914221218</v>
      </c>
      <c r="S10" s="25">
        <f t="shared" ref="S10:S41" si="8">IF(($K10      =0),0,((($M10      -$K10      )/$K10      )*100))</f>
        <v>-16.952749067509469</v>
      </c>
      <c r="T10" s="24">
        <f t="shared" ref="T10:T41" si="9">IF(($E10      =0),0,(($P10      /$E10      )*100))</f>
        <v>85.452352231604351</v>
      </c>
      <c r="U10" s="26">
        <f t="shared" ref="U10:U41" si="10">IF(($E10      =0),0,(($Q10      /$E10      )*100))</f>
        <v>85.929101326899882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>
        <v>22880000</v>
      </c>
      <c r="C20" s="42"/>
      <c r="D20" s="42"/>
      <c r="E20" s="42">
        <f t="shared" si="4"/>
        <v>22880000</v>
      </c>
      <c r="F20" s="43">
        <v>22880000</v>
      </c>
      <c r="G20" s="44">
        <v>22880000</v>
      </c>
      <c r="H20" s="43"/>
      <c r="I20" s="44"/>
      <c r="J20" s="43"/>
      <c r="K20" s="44"/>
      <c r="L20" s="43">
        <v>10221000</v>
      </c>
      <c r="M20" s="44">
        <v>19785509</v>
      </c>
      <c r="N20" s="43"/>
      <c r="O20" s="44"/>
      <c r="P20" s="43">
        <f t="shared" si="5"/>
        <v>10221000</v>
      </c>
      <c r="Q20" s="44">
        <f t="shared" si="6"/>
        <v>19785509</v>
      </c>
      <c r="R20" s="24">
        <f t="shared" si="7"/>
        <v>0</v>
      </c>
      <c r="S20" s="25">
        <f t="shared" si="8"/>
        <v>0</v>
      </c>
      <c r="T20" s="24">
        <f t="shared" si="9"/>
        <v>44.6722027972028</v>
      </c>
      <c r="U20" s="26">
        <f t="shared" si="10"/>
        <v>86.475126748251753</v>
      </c>
      <c r="V20" s="43">
        <v>11403000</v>
      </c>
      <c r="W20" s="44">
        <v>10326000</v>
      </c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26100000</v>
      </c>
      <c r="C23" s="42"/>
      <c r="D23" s="42"/>
      <c r="E23" s="42">
        <f t="shared" si="4"/>
        <v>26100000</v>
      </c>
      <c r="F23" s="43">
        <v>26100000</v>
      </c>
      <c r="G23" s="44">
        <v>26100000</v>
      </c>
      <c r="H23" s="43">
        <v>2598000</v>
      </c>
      <c r="I23" s="44">
        <v>2062087</v>
      </c>
      <c r="J23" s="43">
        <v>7782000</v>
      </c>
      <c r="K23" s="44">
        <v>11524742</v>
      </c>
      <c r="L23" s="43">
        <v>2127000</v>
      </c>
      <c r="M23" s="44">
        <v>4773203</v>
      </c>
      <c r="N23" s="43"/>
      <c r="O23" s="44"/>
      <c r="P23" s="43">
        <f t="shared" si="5"/>
        <v>12507000</v>
      </c>
      <c r="Q23" s="44">
        <f t="shared" si="6"/>
        <v>18360032</v>
      </c>
      <c r="R23" s="24">
        <f t="shared" si="7"/>
        <v>-72.667694680030834</v>
      </c>
      <c r="S23" s="25">
        <f t="shared" si="8"/>
        <v>-58.582994742962583</v>
      </c>
      <c r="T23" s="24">
        <f t="shared" si="9"/>
        <v>47.919540229885058</v>
      </c>
      <c r="U23" s="26">
        <f t="shared" si="10"/>
        <v>70.344950191570874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3722000</v>
      </c>
      <c r="C28" s="39">
        <f t="shared" si="11"/>
        <v>0</v>
      </c>
      <c r="D28" s="39">
        <f t="shared" si="11"/>
        <v>0</v>
      </c>
      <c r="E28" s="39">
        <f t="shared" si="11"/>
        <v>3722000</v>
      </c>
      <c r="F28" s="40">
        <f t="shared" si="11"/>
        <v>3722000</v>
      </c>
      <c r="G28" s="41">
        <f t="shared" si="11"/>
        <v>3722000</v>
      </c>
      <c r="H28" s="40">
        <f t="shared" si="11"/>
        <v>668000</v>
      </c>
      <c r="I28" s="41">
        <f t="shared" si="11"/>
        <v>-3997</v>
      </c>
      <c r="J28" s="40">
        <f t="shared" si="11"/>
        <v>1184000</v>
      </c>
      <c r="K28" s="41">
        <f t="shared" si="11"/>
        <v>727133</v>
      </c>
      <c r="L28" s="40">
        <f t="shared" si="11"/>
        <v>834000</v>
      </c>
      <c r="M28" s="41">
        <f t="shared" si="11"/>
        <v>1997545</v>
      </c>
      <c r="N28" s="40">
        <f t="shared" si="11"/>
        <v>0</v>
      </c>
      <c r="O28" s="41">
        <f t="shared" si="11"/>
        <v>0</v>
      </c>
      <c r="P28" s="40">
        <f t="shared" si="11"/>
        <v>2686000</v>
      </c>
      <c r="Q28" s="41">
        <f t="shared" si="11"/>
        <v>2720681</v>
      </c>
      <c r="R28" s="20">
        <f t="shared" si="7"/>
        <v>-29.560810810810811</v>
      </c>
      <c r="S28" s="21">
        <f t="shared" si="8"/>
        <v>174.71521716109709</v>
      </c>
      <c r="T28" s="20">
        <f t="shared" si="9"/>
        <v>72.1655024180548</v>
      </c>
      <c r="U28" s="22">
        <f t="shared" si="10"/>
        <v>73.097286405158513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2400000</v>
      </c>
      <c r="C31" s="42"/>
      <c r="D31" s="42"/>
      <c r="E31" s="42">
        <f t="shared" si="4"/>
        <v>2400000</v>
      </c>
      <c r="F31" s="43">
        <v>2400000</v>
      </c>
      <c r="G31" s="44">
        <v>2400000</v>
      </c>
      <c r="H31" s="43">
        <v>420000</v>
      </c>
      <c r="I31" s="44"/>
      <c r="J31" s="43">
        <v>775000</v>
      </c>
      <c r="K31" s="44">
        <v>727133</v>
      </c>
      <c r="L31" s="43">
        <v>622000</v>
      </c>
      <c r="M31" s="44">
        <v>1123577</v>
      </c>
      <c r="N31" s="43"/>
      <c r="O31" s="44"/>
      <c r="P31" s="43">
        <f t="shared" si="5"/>
        <v>1817000</v>
      </c>
      <c r="Q31" s="44">
        <f t="shared" si="6"/>
        <v>1850710</v>
      </c>
      <c r="R31" s="24">
        <f t="shared" si="7"/>
        <v>-19.741935483870968</v>
      </c>
      <c r="S31" s="25">
        <f t="shared" si="8"/>
        <v>54.521524947980623</v>
      </c>
      <c r="T31" s="24">
        <f t="shared" si="9"/>
        <v>75.708333333333329</v>
      </c>
      <c r="U31" s="26">
        <f t="shared" si="10"/>
        <v>77.112916666666663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1322000</v>
      </c>
      <c r="C33" s="42"/>
      <c r="D33" s="42"/>
      <c r="E33" s="42">
        <f t="shared" si="4"/>
        <v>1322000</v>
      </c>
      <c r="F33" s="43">
        <v>1322000</v>
      </c>
      <c r="G33" s="44">
        <v>1322000</v>
      </c>
      <c r="H33" s="43">
        <v>248000</v>
      </c>
      <c r="I33" s="44">
        <v>-3997</v>
      </c>
      <c r="J33" s="43">
        <v>409000</v>
      </c>
      <c r="K33" s="44"/>
      <c r="L33" s="43">
        <v>212000</v>
      </c>
      <c r="M33" s="44">
        <v>873968</v>
      </c>
      <c r="N33" s="43"/>
      <c r="O33" s="44"/>
      <c r="P33" s="43">
        <f t="shared" si="5"/>
        <v>869000</v>
      </c>
      <c r="Q33" s="44">
        <f t="shared" si="6"/>
        <v>869971</v>
      </c>
      <c r="R33" s="24">
        <f t="shared" si="7"/>
        <v>-48.166259168704158</v>
      </c>
      <c r="S33" s="25">
        <f t="shared" si="8"/>
        <v>0</v>
      </c>
      <c r="T33" s="24">
        <f t="shared" si="9"/>
        <v>65.733736762481087</v>
      </c>
      <c r="U33" s="26">
        <f t="shared" si="10"/>
        <v>65.807186081694397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69282000</v>
      </c>
      <c r="C61" s="39">
        <f t="shared" si="26"/>
        <v>0</v>
      </c>
      <c r="D61" s="39">
        <f t="shared" si="26"/>
        <v>0</v>
      </c>
      <c r="E61" s="39">
        <f t="shared" si="26"/>
        <v>69282000</v>
      </c>
      <c r="F61" s="40">
        <f t="shared" si="26"/>
        <v>69282000</v>
      </c>
      <c r="G61" s="41">
        <f t="shared" si="26"/>
        <v>69282000</v>
      </c>
      <c r="H61" s="40">
        <f t="shared" si="26"/>
        <v>8096000</v>
      </c>
      <c r="I61" s="41">
        <f t="shared" si="26"/>
        <v>6019051</v>
      </c>
      <c r="J61" s="40">
        <f t="shared" si="26"/>
        <v>15168000</v>
      </c>
      <c r="K61" s="41">
        <f t="shared" si="26"/>
        <v>17871235</v>
      </c>
      <c r="L61" s="40">
        <f t="shared" si="26"/>
        <v>16318000</v>
      </c>
      <c r="M61" s="41">
        <f t="shared" si="26"/>
        <v>31222981</v>
      </c>
      <c r="N61" s="40">
        <f t="shared" si="26"/>
        <v>0</v>
      </c>
      <c r="O61" s="41">
        <f t="shared" si="26"/>
        <v>0</v>
      </c>
      <c r="P61" s="40">
        <f t="shared" si="26"/>
        <v>39582000</v>
      </c>
      <c r="Q61" s="41">
        <f t="shared" si="26"/>
        <v>55113267</v>
      </c>
      <c r="R61" s="20">
        <f t="shared" si="16"/>
        <v>7.5817510548523206</v>
      </c>
      <c r="S61" s="21">
        <f t="shared" si="17"/>
        <v>74.710818810227721</v>
      </c>
      <c r="T61" s="20">
        <f t="shared" si="18"/>
        <v>57.131722525331256</v>
      </c>
      <c r="U61" s="22">
        <f t="shared" si="19"/>
        <v>79.54918593574088</v>
      </c>
      <c r="V61" s="40">
        <f t="shared" ref="V61:W61" si="27">+V8+V43</f>
        <v>11403000</v>
      </c>
      <c r="W61" s="41">
        <f t="shared" si="27"/>
        <v>10326000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69282000</v>
      </c>
      <c r="C65" s="48">
        <f t="shared" si="30"/>
        <v>0</v>
      </c>
      <c r="D65" s="48">
        <f t="shared" si="30"/>
        <v>0</v>
      </c>
      <c r="E65" s="48">
        <f t="shared" si="30"/>
        <v>69282000</v>
      </c>
      <c r="F65" s="49">
        <f t="shared" si="30"/>
        <v>69282000</v>
      </c>
      <c r="G65" s="50">
        <f t="shared" si="30"/>
        <v>69282000</v>
      </c>
      <c r="H65" s="49">
        <f t="shared" si="30"/>
        <v>8096000</v>
      </c>
      <c r="I65" s="50">
        <f t="shared" si="30"/>
        <v>6019051</v>
      </c>
      <c r="J65" s="49">
        <f t="shared" si="30"/>
        <v>15168000</v>
      </c>
      <c r="K65" s="50">
        <f t="shared" si="30"/>
        <v>17871235</v>
      </c>
      <c r="L65" s="49">
        <f t="shared" si="30"/>
        <v>16318000</v>
      </c>
      <c r="M65" s="51">
        <f t="shared" si="30"/>
        <v>31222981</v>
      </c>
      <c r="N65" s="49">
        <f t="shared" si="30"/>
        <v>0</v>
      </c>
      <c r="O65" s="50">
        <f t="shared" si="30"/>
        <v>0</v>
      </c>
      <c r="P65" s="49">
        <f t="shared" si="30"/>
        <v>39582000</v>
      </c>
      <c r="Q65" s="50">
        <f t="shared" si="30"/>
        <v>55113267</v>
      </c>
      <c r="R65" s="34">
        <f t="shared" si="16"/>
        <v>7.5817510548523206</v>
      </c>
      <c r="S65" s="35">
        <f t="shared" si="17"/>
        <v>74.710818810227721</v>
      </c>
      <c r="T65" s="34">
        <f t="shared" si="18"/>
        <v>57.131722525331256</v>
      </c>
      <c r="U65" s="35">
        <f t="shared" si="19"/>
        <v>79.54918593574088</v>
      </c>
      <c r="V65" s="49">
        <f>+V61+V62</f>
        <v>11403000</v>
      </c>
      <c r="W65" s="50">
        <f>+W61+W62</f>
        <v>10326000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128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129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130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131</v>
      </c>
    </row>
    <row r="74" spans="1:23" x14ac:dyDescent="0.25">
      <c r="A74" t="s">
        <v>132</v>
      </c>
    </row>
    <row r="75" spans="1:23" x14ac:dyDescent="0.25">
      <c r="A75" t="s">
        <v>133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134</v>
      </c>
      <c r="G78" s="5" t="s">
        <v>135</v>
      </c>
      <c r="W78" s="5"/>
    </row>
    <row r="80" spans="1:23" x14ac:dyDescent="0.25">
      <c r="A80" t="s">
        <v>136</v>
      </c>
      <c r="G80" t="s">
        <v>136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C3FD18-9840-4303-973A-5871B9901F3E}"/>
</file>

<file path=customXml/itemProps2.xml><?xml version="1.0" encoding="utf-8"?>
<ds:datastoreItem xmlns:ds="http://schemas.openxmlformats.org/officeDocument/2006/customXml" ds:itemID="{C9C12A44-3229-4144-AEC9-B94B846CF51B}"/>
</file>

<file path=customXml/itemProps3.xml><?xml version="1.0" encoding="utf-8"?>
<ds:datastoreItem xmlns:ds="http://schemas.openxmlformats.org/officeDocument/2006/customXml" ds:itemID="{8F1280D8-65EB-4D81-A4B3-30FD327C5D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39</vt:i4>
      </vt:variant>
    </vt:vector>
  </HeadingPairs>
  <TitlesOfParts>
    <vt:vector size="78" baseType="lpstr">
      <vt:lpstr>BUF</vt:lpstr>
      <vt:lpstr>DC10</vt:lpstr>
      <vt:lpstr>DC12</vt:lpstr>
      <vt:lpstr>DC13</vt:lpstr>
      <vt:lpstr>DC14</vt:lpstr>
      <vt:lpstr>DC15</vt:lpstr>
      <vt:lpstr>DC44</vt:lpstr>
      <vt:lpstr>EC101</vt:lpstr>
      <vt:lpstr>EC102</vt:lpstr>
      <vt:lpstr>EC104</vt:lpstr>
      <vt:lpstr>EC105</vt:lpstr>
      <vt:lpstr>EC106</vt:lpstr>
      <vt:lpstr>EC108</vt:lpstr>
      <vt:lpstr>EC109</vt:lpstr>
      <vt:lpstr>EC121</vt:lpstr>
      <vt:lpstr>EC122</vt:lpstr>
      <vt:lpstr>EC123</vt:lpstr>
      <vt:lpstr>EC124</vt:lpstr>
      <vt:lpstr>EC126</vt:lpstr>
      <vt:lpstr>EC129</vt:lpstr>
      <vt:lpstr>EC131</vt:lpstr>
      <vt:lpstr>EC135</vt:lpstr>
      <vt:lpstr>EC136</vt:lpstr>
      <vt:lpstr>EC137</vt:lpstr>
      <vt:lpstr>EC138</vt:lpstr>
      <vt:lpstr>EC139</vt:lpstr>
      <vt:lpstr>EC141</vt:lpstr>
      <vt:lpstr>EC142</vt:lpstr>
      <vt:lpstr>EC145</vt:lpstr>
      <vt:lpstr>EC153</vt:lpstr>
      <vt:lpstr>EC154</vt:lpstr>
      <vt:lpstr>EC155</vt:lpstr>
      <vt:lpstr>EC156</vt:lpstr>
      <vt:lpstr>EC157</vt:lpstr>
      <vt:lpstr>EC441</vt:lpstr>
      <vt:lpstr>EC442</vt:lpstr>
      <vt:lpstr>EC443</vt:lpstr>
      <vt:lpstr>EC444</vt:lpstr>
      <vt:lpstr>NMA</vt:lpstr>
      <vt:lpstr>BUF!Print_Area</vt:lpstr>
      <vt:lpstr>'DC10'!Print_Area</vt:lpstr>
      <vt:lpstr>'DC12'!Print_Area</vt:lpstr>
      <vt:lpstr>'DC13'!Print_Area</vt:lpstr>
      <vt:lpstr>'DC14'!Print_Area</vt:lpstr>
      <vt:lpstr>'DC15'!Print_Area</vt:lpstr>
      <vt:lpstr>'DC44'!Print_Area</vt:lpstr>
      <vt:lpstr>'EC101'!Print_Area</vt:lpstr>
      <vt:lpstr>'EC102'!Print_Area</vt:lpstr>
      <vt:lpstr>'EC104'!Print_Area</vt:lpstr>
      <vt:lpstr>'EC105'!Print_Area</vt:lpstr>
      <vt:lpstr>'EC106'!Print_Area</vt:lpstr>
      <vt:lpstr>'EC108'!Print_Area</vt:lpstr>
      <vt:lpstr>'EC109'!Print_Area</vt:lpstr>
      <vt:lpstr>'EC121'!Print_Area</vt:lpstr>
      <vt:lpstr>'EC122'!Print_Area</vt:lpstr>
      <vt:lpstr>'EC123'!Print_Area</vt:lpstr>
      <vt:lpstr>'EC124'!Print_Area</vt:lpstr>
      <vt:lpstr>'EC126'!Print_Area</vt:lpstr>
      <vt:lpstr>'EC129'!Print_Area</vt:lpstr>
      <vt:lpstr>'EC131'!Print_Area</vt:lpstr>
      <vt:lpstr>'EC135'!Print_Area</vt:lpstr>
      <vt:lpstr>'EC136'!Print_Area</vt:lpstr>
      <vt:lpstr>'EC137'!Print_Area</vt:lpstr>
      <vt:lpstr>'EC138'!Print_Area</vt:lpstr>
      <vt:lpstr>'EC139'!Print_Area</vt:lpstr>
      <vt:lpstr>'EC141'!Print_Area</vt:lpstr>
      <vt:lpstr>'EC142'!Print_Area</vt:lpstr>
      <vt:lpstr>'EC145'!Print_Area</vt:lpstr>
      <vt:lpstr>'EC153'!Print_Area</vt:lpstr>
      <vt:lpstr>'EC154'!Print_Area</vt:lpstr>
      <vt:lpstr>'EC155'!Print_Area</vt:lpstr>
      <vt:lpstr>'EC156'!Print_Area</vt:lpstr>
      <vt:lpstr>'EC157'!Print_Area</vt:lpstr>
      <vt:lpstr>'EC441'!Print_Area</vt:lpstr>
      <vt:lpstr>'EC442'!Print_Area</vt:lpstr>
      <vt:lpstr>'EC443'!Print_Area</vt:lpstr>
      <vt:lpstr>'EC444'!Print_Area</vt:lpstr>
      <vt:lpstr>NMA!Print_Area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2026-05-07T11:28:24Z</dcterms:created>
  <dcterms:modified xsi:type="dcterms:W3CDTF">2026-05-07T11:45:07Z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